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r\Dropbox\My Files\נגישות\לאומי\16.8.21\"/>
    </mc:Choice>
  </mc:AlternateContent>
  <bookViews>
    <workbookView xWindow="0" yWindow="0" windowWidth="29010" windowHeight="8880"/>
  </bookViews>
  <sheets>
    <sheet name="פרסום תשואה 30.6.2020" sheetId="2" r:id="rId1"/>
  </sheets>
  <definedNames>
    <definedName name="_xlnm.Print_Area" localSheetId="0">'פרסום תשואה 30.6.2020'!$A$1:$Y$50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L26" i="2" l="1"/>
  <c r="L25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L7" i="2"/>
  <c r="J26" i="2"/>
  <c r="J25" i="2"/>
  <c r="H26" i="2"/>
  <c r="H25" i="2"/>
  <c r="H22" i="2"/>
  <c r="H21" i="2"/>
  <c r="J22" i="2"/>
  <c r="J21" i="2"/>
  <c r="J18" i="2"/>
  <c r="J17" i="2"/>
  <c r="J16" i="2"/>
  <c r="J15" i="2"/>
  <c r="J14" i="2"/>
  <c r="J13" i="2"/>
  <c r="J12" i="2"/>
  <c r="J11" i="2"/>
  <c r="J10" i="2"/>
  <c r="J9" i="2"/>
  <c r="J8" i="2"/>
  <c r="J7" i="2"/>
  <c r="H18" i="2"/>
  <c r="H17" i="2"/>
  <c r="H16" i="2"/>
  <c r="H15" i="2"/>
  <c r="H14" i="2"/>
  <c r="H13" i="2"/>
  <c r="H12" i="2"/>
  <c r="H11" i="2"/>
  <c r="H10" i="2"/>
  <c r="H9" i="2"/>
  <c r="H8" i="2"/>
  <c r="H7" i="2"/>
  <c r="H50" i="2"/>
  <c r="I49" i="2" s="1"/>
  <c r="J50" i="2"/>
  <c r="K49" i="2" s="1"/>
  <c r="L50" i="2"/>
  <c r="M49" i="2" s="1"/>
  <c r="L46" i="2"/>
  <c r="M44" i="2" s="1"/>
  <c r="J46" i="2"/>
  <c r="K45" i="2" s="1"/>
  <c r="H46" i="2"/>
  <c r="I45" i="2" s="1"/>
  <c r="L42" i="2"/>
  <c r="M37" i="2" s="1"/>
  <c r="J42" i="2"/>
  <c r="K31" i="2" s="1"/>
  <c r="H42" i="2"/>
  <c r="I40" i="2" s="1"/>
  <c r="M48" i="2" l="1"/>
  <c r="K44" i="2"/>
  <c r="I31" i="2"/>
  <c r="L19" i="2"/>
  <c r="M8" i="2" s="1"/>
  <c r="I33" i="2"/>
  <c r="H19" i="2"/>
  <c r="I12" i="2" s="1"/>
  <c r="I35" i="2"/>
  <c r="I37" i="2"/>
  <c r="I39" i="2"/>
  <c r="J19" i="2"/>
  <c r="K15" i="2" s="1"/>
  <c r="L23" i="2"/>
  <c r="M22" i="2" s="1"/>
  <c r="I48" i="2"/>
  <c r="I50" i="2" s="1"/>
  <c r="I41" i="2"/>
  <c r="I9" i="2"/>
  <c r="I17" i="2"/>
  <c r="I10" i="2"/>
  <c r="K30" i="2"/>
  <c r="K38" i="2"/>
  <c r="K34" i="2"/>
  <c r="I44" i="2"/>
  <c r="I46" i="2" s="1"/>
  <c r="K48" i="2"/>
  <c r="H27" i="2"/>
  <c r="I26" i="2" s="1"/>
  <c r="I30" i="2"/>
  <c r="I34" i="2"/>
  <c r="I38" i="2"/>
  <c r="K41" i="2"/>
  <c r="K37" i="2"/>
  <c r="K33" i="2"/>
  <c r="M45" i="2"/>
  <c r="H23" i="2"/>
  <c r="I22" i="2" s="1"/>
  <c r="J27" i="2"/>
  <c r="K26" i="2" s="1"/>
  <c r="K40" i="2"/>
  <c r="K36" i="2"/>
  <c r="K32" i="2"/>
  <c r="J23" i="2"/>
  <c r="K22" i="2" s="1"/>
  <c r="L27" i="2"/>
  <c r="M26" i="2" s="1"/>
  <c r="I32" i="2"/>
  <c r="I36" i="2"/>
  <c r="K39" i="2"/>
  <c r="K35" i="2"/>
  <c r="M38" i="2"/>
  <c r="M34" i="2"/>
  <c r="M30" i="2"/>
  <c r="M41" i="2"/>
  <c r="M33" i="2"/>
  <c r="M40" i="2"/>
  <c r="M36" i="2"/>
  <c r="M32" i="2"/>
  <c r="M39" i="2"/>
  <c r="M35" i="2"/>
  <c r="M31" i="2"/>
  <c r="F50" i="2"/>
  <c r="D50" i="2"/>
  <c r="B50" i="2"/>
  <c r="F46" i="2"/>
  <c r="D46" i="2"/>
  <c r="B46" i="2"/>
  <c r="F42" i="2"/>
  <c r="D42" i="2"/>
  <c r="B42" i="2"/>
  <c r="I7" i="2" l="1"/>
  <c r="I15" i="2"/>
  <c r="I11" i="2"/>
  <c r="I18" i="2"/>
  <c r="I8" i="2"/>
  <c r="I14" i="2"/>
  <c r="M10" i="2"/>
  <c r="I16" i="2"/>
  <c r="I13" i="2"/>
  <c r="K7" i="2"/>
  <c r="K11" i="2"/>
  <c r="M15" i="2"/>
  <c r="M7" i="2"/>
  <c r="K18" i="2"/>
  <c r="K42" i="2"/>
  <c r="K13" i="2"/>
  <c r="K12" i="2"/>
  <c r="M17" i="2"/>
  <c r="K16" i="2"/>
  <c r="K9" i="2"/>
  <c r="M14" i="2"/>
  <c r="I21" i="2"/>
  <c r="I23" i="2" s="1"/>
  <c r="M18" i="2"/>
  <c r="M16" i="2"/>
  <c r="M21" i="2"/>
  <c r="M23" i="2" s="1"/>
  <c r="K14" i="2"/>
  <c r="K21" i="2"/>
  <c r="K23" i="2" s="1"/>
  <c r="M12" i="2"/>
  <c r="K8" i="2"/>
  <c r="M9" i="2"/>
  <c r="M11" i="2"/>
  <c r="M13" i="2"/>
  <c r="I42" i="2"/>
  <c r="K10" i="2"/>
  <c r="K17" i="2"/>
  <c r="K25" i="2"/>
  <c r="K27" i="2" s="1"/>
  <c r="I25" i="2"/>
  <c r="I27" i="2" s="1"/>
  <c r="M25" i="2"/>
  <c r="M27" i="2" s="1"/>
  <c r="M42" i="2"/>
  <c r="F27" i="2"/>
  <c r="F19" i="2"/>
  <c r="I19" i="2" l="1"/>
  <c r="K19" i="2"/>
  <c r="G49" i="2"/>
  <c r="G48" i="2"/>
  <c r="G40" i="2"/>
  <c r="G36" i="2"/>
  <c r="G32" i="2"/>
  <c r="G38" i="2"/>
  <c r="G34" i="2"/>
  <c r="G30" i="2"/>
  <c r="G39" i="2"/>
  <c r="G35" i="2"/>
  <c r="G31" i="2"/>
  <c r="G41" i="2"/>
  <c r="G37" i="2"/>
  <c r="G33" i="2"/>
  <c r="G25" i="2"/>
  <c r="G26" i="2"/>
  <c r="G13" i="2"/>
  <c r="G10" i="2"/>
  <c r="G18" i="2"/>
  <c r="G11" i="2"/>
  <c r="G15" i="2"/>
  <c r="G7" i="2"/>
  <c r="G8" i="2"/>
  <c r="G12" i="2"/>
  <c r="G16" i="2"/>
  <c r="G9" i="2"/>
  <c r="G17" i="2"/>
  <c r="G14" i="2"/>
  <c r="G50" i="2" l="1"/>
  <c r="G27" i="2"/>
  <c r="D27" i="2" l="1"/>
  <c r="B27" i="2"/>
  <c r="F23" i="2"/>
  <c r="D23" i="2"/>
  <c r="B23" i="2"/>
  <c r="D19" i="2"/>
  <c r="B19" i="2"/>
  <c r="E45" i="2" l="1"/>
  <c r="E44" i="2"/>
  <c r="E46" i="2" s="1"/>
  <c r="C33" i="2"/>
  <c r="C39" i="2"/>
  <c r="C35" i="2"/>
  <c r="C31" i="2"/>
  <c r="C38" i="2"/>
  <c r="C34" i="2"/>
  <c r="C30" i="2"/>
  <c r="C44" i="2"/>
  <c r="C45" i="2"/>
  <c r="C40" i="2"/>
  <c r="C36" i="2"/>
  <c r="C32" i="2"/>
  <c r="C41" i="2"/>
  <c r="C37" i="2"/>
  <c r="G45" i="2"/>
  <c r="G44" i="2"/>
  <c r="E38" i="2"/>
  <c r="E39" i="2"/>
  <c r="E35" i="2"/>
  <c r="E31" i="2"/>
  <c r="E40" i="2"/>
  <c r="E36" i="2"/>
  <c r="E32" i="2"/>
  <c r="E41" i="2"/>
  <c r="E37" i="2"/>
  <c r="E33" i="2"/>
  <c r="E34" i="2"/>
  <c r="E30" i="2"/>
  <c r="C48" i="2"/>
  <c r="C49" i="2"/>
  <c r="E49" i="2"/>
  <c r="E48" i="2"/>
  <c r="C25" i="2"/>
  <c r="C26" i="2"/>
  <c r="E22" i="2"/>
  <c r="E21" i="2"/>
  <c r="C10" i="2"/>
  <c r="C21" i="2"/>
  <c r="C11" i="2"/>
  <c r="C15" i="2"/>
  <c r="C7" i="2"/>
  <c r="C8" i="2"/>
  <c r="C12" i="2"/>
  <c r="C16" i="2"/>
  <c r="C9" i="2"/>
  <c r="C13" i="2"/>
  <c r="C22" i="2"/>
  <c r="C14" i="2"/>
  <c r="C17" i="2"/>
  <c r="C18" i="2"/>
  <c r="G22" i="2"/>
  <c r="G21" i="2"/>
  <c r="E14" i="2"/>
  <c r="E11" i="2"/>
  <c r="E15" i="2"/>
  <c r="E7" i="2"/>
  <c r="E8" i="2"/>
  <c r="E12" i="2"/>
  <c r="E16" i="2"/>
  <c r="E9" i="2"/>
  <c r="E13" i="2"/>
  <c r="E10" i="2"/>
  <c r="E17" i="2"/>
  <c r="E18" i="2"/>
  <c r="E26" i="2"/>
  <c r="E25" i="2"/>
  <c r="C46" i="2" l="1"/>
  <c r="C50" i="2"/>
  <c r="E50" i="2"/>
  <c r="G46" i="2"/>
  <c r="E42" i="2"/>
  <c r="C42" i="2"/>
  <c r="G23" i="2"/>
  <c r="E27" i="2"/>
  <c r="E23" i="2"/>
  <c r="C23" i="2"/>
  <c r="C27" i="2"/>
  <c r="C19" i="2"/>
  <c r="E19" i="2"/>
</calcChain>
</file>

<file path=xl/sharedStrings.xml><?xml version="1.0" encoding="utf-8"?>
<sst xmlns="http://schemas.openxmlformats.org/spreadsheetml/2006/main" count="93" uniqueCount="48">
  <si>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</si>
  <si>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</si>
  <si>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</si>
  <si>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</si>
  <si>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</si>
  <si>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</si>
  <si>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</si>
  <si>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</si>
  <si>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</si>
  <si>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</si>
  <si>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</si>
  <si>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</si>
  <si>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</si>
  <si>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</si>
  <si>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</si>
  <si>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</si>
  <si>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</si>
  <si>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</si>
  <si>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</si>
  <si>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</si>
  <si>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</si>
  <si>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ש. שלמה חברה לביטוח בע"מ</t>
  </si>
  <si>
    <t>נתונים לרבעון בשנת :2020</t>
  </si>
  <si>
    <t>נתונים מצטברים בשנת :2020</t>
  </si>
  <si>
    <t>רבעון 1
תרומה להכנסות מהשקעות
(רווח/הפסד)
(באלפי ש"ח)</t>
  </si>
  <si>
    <t>רבעון 1
תרומה להכנסות מהשקעות
(רווח/הפסד)
(באחוזים)</t>
  </si>
  <si>
    <t>רבעון 1
תרומה להכנסה הכוללת
(הון עצמי)
(באלפי ש"ח)</t>
  </si>
  <si>
    <t>רבעון 1
תרומה להכנסה הכוללת
(הון עצמי)
(באחוזים)</t>
  </si>
  <si>
    <t>רבעון 1
סך נכסים
(באלפי ש"ח)</t>
  </si>
  <si>
    <t>רבעון 1
סך נכסים
(באחוזים)</t>
  </si>
  <si>
    <t>רבעון 2
תרומה להכנסות מהשקעות
(רווח/הפסד) 
(באלפי ש"ח)</t>
  </si>
  <si>
    <t>רבעון 2
תרומה להכנסות מהשקעות
(רווח/הפסד) 
(באחוזים)</t>
  </si>
  <si>
    <t>רבעון 2
תרומה להכנסה הכוללת
(הון עצמי)
(באלפי ש"ח)</t>
  </si>
  <si>
    <t>רבעון 2
תרומה להכנסה הכוללת
(הון עצמי)
(באחוזים)</t>
  </si>
  <si>
    <t>רבעון 2
סך נכסים
(באלפי ש"ח)</t>
  </si>
  <si>
    <t>רבעון 2
סך נכסים
(באחוזים)</t>
  </si>
  <si>
    <t>רבעון 3
תרומה להכנסות מהשקעות
(רווח/הפסד)
(באלפי ש"ח)</t>
  </si>
  <si>
    <t>רבעון 3
תרומה להכנסות מהשקעות
(רווח/הפסד)
(באחוזים)</t>
  </si>
  <si>
    <t>רבעון 3
תרומה להכנסה הכוללת
(הון עצמי)
(באלפי ש"ח)</t>
  </si>
  <si>
    <t>רבעון 3
תרומה להכנסה הכוללת
(הון עצמי)
(באחוזים)</t>
  </si>
  <si>
    <t>רבעון 3
סך נכסים
(באלפי ש"ח)</t>
  </si>
  <si>
    <t>רבעון 3
סך נכסים
(באחוזים)</t>
  </si>
  <si>
    <t>רבעון 4
תרומה להכנסות מהשקעות
(רווח/הפסד)
(באלפי ש"ח)</t>
  </si>
  <si>
    <t>רבעון 4
תרומה להכנסות מהשקעות
(רווח/הפסד)
(באחוזים)</t>
  </si>
  <si>
    <t>רבעון 4
תרומה להכנסה הכוללת
(הון עצמי)
(באלפי ש"ח)</t>
  </si>
  <si>
    <t>רבעון 4
תרומה להכנסה הכוללת
(הון עצמי)
(באחוזים)</t>
  </si>
  <si>
    <t>רבעון 4
סך נכסים
(באלפי ש"ח)</t>
  </si>
  <si>
    <t>רבעון 4
סך נכסים
(באחוזים)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</si>
</sst>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₪&quot;* #,##0_-;\-&quot;₪&quot;* #,##0_-;_-&quot;₪&quot;* &quot;-&quot;_-;_-@_-"/>
    <numFmt numFmtId="164" formatCode="_ * #,##0.00_ ;_ * \-#,##0.00_ ;_ * &quot;-&quot;??_ ;_ @_ "/>
    <numFmt numFmtId="165" formatCode="_(* #,##0_);_(* \(#,##0\);_(* &quot;-&quot;_);_(@_)"/>
    <numFmt numFmtId="166" formatCode="0.0%"/>
    <numFmt numFmtId="167" formatCode="#,##0_ ;[Red]\-#,##0\ "/>
    <numFmt numFmtId="168" formatCode="_ * #,##0.00%_ ;_*\ \(#,##0.0%\)_ ;_ * &quot;-&quot;??_ ;_ @_ "/>
    <numFmt numFmtId="169" formatCode="_ [$₪-40D]\ * #,##0.00_ ;_ [$₪-40D]\ * \-#,##0.00_ ;_ [$₪-40D]\ * &quot;-&quot;??_ ;_ @_ "/>
    <numFmt numFmtId="170" formatCode="[Color43]0.00%;[Color3]\-0.00%"/>
    <numFmt numFmtId="171" formatCode="[Color51]0.0%;[Color3]\-0.0%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2"/>
      <color indexed="8"/>
      <name val="David"/>
      <family val="2"/>
      <charset val="177"/>
    </font>
    <font>
      <b/>
      <sz val="12"/>
      <name val="David"/>
      <family val="2"/>
      <charset val="177"/>
    </font>
    <font>
      <sz val="12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170" fontId="4" fillId="0" borderId="0">
      <alignment horizontal="right"/>
      <protection hidden="1"/>
    </xf>
    <xf numFmtId="171" fontId="4" fillId="0" borderId="0">
      <alignment horizontal="right"/>
      <protection hidden="1"/>
    </xf>
    <xf numFmtId="170" fontId="4" fillId="0" borderId="0">
      <alignment horizontal="right"/>
      <protection hidden="1"/>
    </xf>
    <xf numFmtId="0" fontId="3" fillId="0" borderId="0"/>
    <xf numFmtId="172" fontId="4" fillId="0" borderId="0">
      <alignment horizontal="right"/>
      <protection hidden="1"/>
    </xf>
    <xf numFmtId="173" fontId="4" fillId="0" borderId="0">
      <alignment horizontal="right"/>
      <protection locked="0"/>
    </xf>
    <xf numFmtId="174" fontId="4" fillId="0" borderId="0">
      <alignment horizontal="right"/>
      <protection locked="0"/>
    </xf>
    <xf numFmtId="14" fontId="4" fillId="0" borderId="0">
      <alignment horizontal="right"/>
      <protection locked="0"/>
    </xf>
    <xf numFmtId="14" fontId="4" fillId="0" borderId="0">
      <alignment horizontal="right"/>
      <protection locked="0"/>
    </xf>
    <xf numFmtId="175" fontId="4" fillId="0" borderId="0">
      <alignment horizontal="right"/>
      <protection hidden="1"/>
    </xf>
    <xf numFmtId="176" fontId="4" fillId="0" borderId="0">
      <alignment horizontal="right"/>
      <protection hidden="1"/>
    </xf>
    <xf numFmtId="175" fontId="4" fillId="0" borderId="0">
      <alignment horizontal="right"/>
      <protection hidden="1"/>
    </xf>
    <xf numFmtId="177" fontId="4" fillId="0" borderId="0">
      <alignment horizontal="right"/>
      <protection hidden="1"/>
    </xf>
    <xf numFmtId="177" fontId="4" fillId="0" borderId="0">
      <alignment horizontal="right"/>
      <protection locked="0"/>
    </xf>
    <xf numFmtId="37" fontId="4" fillId="0" borderId="0">
      <alignment horizontal="right"/>
      <protection hidden="1"/>
    </xf>
    <xf numFmtId="175" fontId="4" fillId="0" borderId="0">
      <alignment horizontal="right"/>
      <protection hidden="1"/>
    </xf>
    <xf numFmtId="175" fontId="4" fillId="0" borderId="0">
      <alignment horizontal="right"/>
      <protection hidden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" fillId="0" borderId="0"/>
    <xf numFmtId="0" fontId="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" fillId="0" borderId="0"/>
    <xf numFmtId="0" fontId="4" fillId="0" borderId="0" applyNumberFormat="0" applyBorder="0" applyAlignment="0" applyProtection="0"/>
    <xf numFmtId="17" fontId="4" fillId="0" borderId="0">
      <alignment horizontal="right"/>
      <protection locked="0"/>
    </xf>
    <xf numFmtId="0" fontId="4" fillId="0" borderId="0">
      <alignment horizontal="right"/>
      <protection hidden="1"/>
    </xf>
    <xf numFmtId="0" fontId="4" fillId="0" borderId="0">
      <alignment horizontal="right"/>
      <protection hidden="1"/>
    </xf>
    <xf numFmtId="37" fontId="4" fillId="0" borderId="0"/>
    <xf numFmtId="180" fontId="4" fillId="0" borderId="0">
      <alignment horizontal="right"/>
      <protection hidden="1"/>
    </xf>
    <xf numFmtId="0" fontId="4" fillId="0" borderId="0">
      <alignment horizontal="right" readingOrder="2"/>
    </xf>
    <xf numFmtId="0" fontId="4" fillId="0" borderId="0">
      <alignment horizontal="right" readingOrder="2"/>
      <protection hidden="1"/>
    </xf>
    <xf numFmtId="0" fontId="4" fillId="0" borderId="0">
      <alignment horizontal="right"/>
      <protection hidden="1"/>
    </xf>
    <xf numFmtId="37" fontId="4" fillId="0" borderId="0"/>
    <xf numFmtId="17" fontId="4" fillId="0" borderId="0">
      <alignment horizontal="right"/>
      <protection locked="0"/>
    </xf>
    <xf numFmtId="172" fontId="4" fillId="0" borderId="0">
      <alignment horizontal="right" readingOrder="2"/>
      <protection hidden="1"/>
    </xf>
    <xf numFmtId="0" fontId="2" fillId="0" borderId="0">
      <alignment horizontal="right" wrapText="1"/>
    </xf>
  </cellStyleXfs>
  <cellXfs count="59">
    <xf numFmtId="0" fontId="0" fillId="0" borderId="0" xfId="0"/>
    <xf numFmtId="0" fontId="2" fillId="0" borderId="0" xfId="0" applyFont="1"/>
    <xf numFmtId="0" fontId="5" fillId="0" borderId="0" xfId="2" applyFont="1" applyFill="1"/>
    <xf numFmtId="0" fontId="6" fillId="0" borderId="0" xfId="3" applyFont="1"/>
    <xf numFmtId="169" fontId="5" fillId="0" borderId="0" xfId="2" applyNumberFormat="1" applyFont="1" applyFill="1" applyBorder="1"/>
    <xf numFmtId="0" fontId="8" fillId="0" borderId="0" xfId="0" applyFont="1" applyBorder="1"/>
    <xf numFmtId="0" fontId="8" fillId="0" borderId="0" xfId="0" applyFont="1" applyAlignment="1">
      <alignment horizontal="right" readingOrder="2"/>
    </xf>
    <xf numFmtId="0" fontId="8" fillId="0" borderId="0" xfId="0" applyFont="1"/>
    <xf numFmtId="0" fontId="19" fillId="5" borderId="19" xfId="2" applyFont="1" applyFill="1" applyBorder="1" applyAlignment="1">
      <alignment horizontal="right"/>
    </xf>
    <xf numFmtId="0" fontId="19" fillId="5" borderId="20" xfId="2" applyFont="1" applyFill="1" applyBorder="1" applyAlignment="1">
      <alignment horizontal="right"/>
    </xf>
    <xf numFmtId="0" fontId="19" fillId="5" borderId="21" xfId="2" applyFont="1" applyFill="1" applyBorder="1" applyAlignment="1">
      <alignment horizontal="right"/>
    </xf>
    <xf numFmtId="0" fontId="19" fillId="4" borderId="18" xfId="2" applyFont="1" applyFill="1" applyBorder="1"/>
    <xf numFmtId="167" fontId="20" fillId="3" borderId="9" xfId="1" applyNumberFormat="1" applyFont="1" applyFill="1" applyBorder="1" applyAlignment="1">
      <alignment horizontal="right"/>
    </xf>
    <xf numFmtId="166" fontId="20" fillId="3" borderId="17" xfId="1" applyNumberFormat="1" applyFont="1" applyFill="1" applyBorder="1" applyAlignment="1">
      <alignment horizontal="right"/>
    </xf>
    <xf numFmtId="167" fontId="20" fillId="2" borderId="9" xfId="1" applyNumberFormat="1" applyFont="1" applyFill="1" applyBorder="1" applyAlignment="1">
      <alignment horizontal="right"/>
    </xf>
    <xf numFmtId="166" fontId="20" fillId="2" borderId="17" xfId="1" applyNumberFormat="1" applyFont="1" applyFill="1" applyBorder="1" applyAlignment="1">
      <alignment horizontal="right"/>
    </xf>
    <xf numFmtId="166" fontId="20" fillId="3" borderId="7" xfId="4" applyNumberFormat="1" applyFont="1" applyFill="1" applyBorder="1" applyAlignment="1">
      <alignment horizontal="right"/>
    </xf>
    <xf numFmtId="166" fontId="20" fillId="2" borderId="7" xfId="4" applyNumberFormat="1" applyFont="1" applyFill="1" applyBorder="1" applyAlignment="1">
      <alignment horizontal="right"/>
    </xf>
    <xf numFmtId="0" fontId="19" fillId="4" borderId="16" xfId="2" applyFont="1" applyFill="1" applyBorder="1"/>
    <xf numFmtId="167" fontId="20" fillId="3" borderId="6" xfId="1" applyNumberFormat="1" applyFont="1" applyFill="1" applyBorder="1" applyAlignment="1">
      <alignment horizontal="right"/>
    </xf>
    <xf numFmtId="167" fontId="20" fillId="2" borderId="6" xfId="1" applyNumberFormat="1" applyFont="1" applyFill="1" applyBorder="1" applyAlignment="1">
      <alignment horizontal="right"/>
    </xf>
    <xf numFmtId="0" fontId="19" fillId="4" borderId="14" xfId="2" applyFont="1" applyFill="1" applyBorder="1"/>
    <xf numFmtId="167" fontId="21" fillId="3" borderId="3" xfId="1" applyNumberFormat="1" applyFont="1" applyFill="1" applyBorder="1" applyAlignment="1">
      <alignment horizontal="right" vertical="center"/>
    </xf>
    <xf numFmtId="166" fontId="21" fillId="3" borderId="13" xfId="4" applyNumberFormat="1" applyFont="1" applyFill="1" applyBorder="1" applyAlignment="1">
      <alignment horizontal="right" vertical="center"/>
    </xf>
    <xf numFmtId="167" fontId="19" fillId="2" borderId="9" xfId="1" applyNumberFormat="1" applyFont="1" applyFill="1" applyBorder="1" applyAlignment="1">
      <alignment horizontal="right"/>
    </xf>
    <xf numFmtId="166" fontId="19" fillId="2" borderId="17" xfId="1" applyNumberFormat="1" applyFont="1" applyFill="1" applyBorder="1" applyAlignment="1">
      <alignment horizontal="right"/>
    </xf>
    <xf numFmtId="167" fontId="21" fillId="2" borderId="3" xfId="1" applyNumberFormat="1" applyFont="1" applyFill="1" applyBorder="1" applyAlignment="1">
      <alignment horizontal="right" vertical="center"/>
    </xf>
    <xf numFmtId="166" fontId="19" fillId="2" borderId="7" xfId="4" applyNumberFormat="1" applyFont="1" applyFill="1" applyBorder="1" applyAlignment="1">
      <alignment horizontal="right"/>
    </xf>
    <xf numFmtId="0" fontId="22" fillId="0" borderId="0" xfId="3" applyFont="1"/>
    <xf numFmtId="167" fontId="20" fillId="0" borderId="0" xfId="1" applyNumberFormat="1" applyFont="1" applyFill="1" applyBorder="1"/>
    <xf numFmtId="168" fontId="20" fillId="0" borderId="0" xfId="2" applyNumberFormat="1" applyFont="1" applyFill="1"/>
    <xf numFmtId="0" fontId="19" fillId="4" borderId="9" xfId="2" applyFont="1" applyFill="1" applyBorder="1"/>
    <xf numFmtId="166" fontId="20" fillId="3" borderId="7" xfId="1" applyNumberFormat="1" applyFont="1" applyFill="1" applyBorder="1" applyAlignment="1">
      <alignment horizontal="right"/>
    </xf>
    <xf numFmtId="167" fontId="20" fillId="3" borderId="8" xfId="1" applyNumberFormat="1" applyFont="1" applyFill="1" applyBorder="1" applyAlignment="1">
      <alignment horizontal="right"/>
    </xf>
    <xf numFmtId="166" fontId="20" fillId="2" borderId="7" xfId="1" applyNumberFormat="1" applyFont="1" applyFill="1" applyBorder="1" applyAlignment="1">
      <alignment horizontal="right"/>
    </xf>
    <xf numFmtId="167" fontId="20" fillId="2" borderId="8" xfId="1" applyNumberFormat="1" applyFont="1" applyFill="1" applyBorder="1" applyAlignment="1">
      <alignment horizontal="right"/>
    </xf>
    <xf numFmtId="0" fontId="19" fillId="4" borderId="6" xfId="2" applyFont="1" applyFill="1" applyBorder="1"/>
    <xf numFmtId="167" fontId="20" fillId="3" borderId="5" xfId="1" applyNumberFormat="1" applyFont="1" applyFill="1" applyBorder="1" applyAlignment="1">
      <alignment horizontal="right"/>
    </xf>
    <xf numFmtId="167" fontId="20" fillId="2" borderId="5" xfId="1" applyNumberFormat="1" applyFont="1" applyFill="1" applyBorder="1" applyAlignment="1">
      <alignment horizontal="right"/>
    </xf>
    <xf numFmtId="0" fontId="19" fillId="4" borderId="3" xfId="2" applyFont="1" applyFill="1" applyBorder="1"/>
    <xf numFmtId="167" fontId="19" fillId="3" borderId="3" xfId="1" applyNumberFormat="1" applyFont="1" applyFill="1" applyBorder="1" applyAlignment="1">
      <alignment horizontal="right"/>
    </xf>
    <xf numFmtId="166" fontId="19" fillId="3" borderId="1" xfId="1" applyNumberFormat="1" applyFont="1" applyFill="1" applyBorder="1" applyAlignment="1">
      <alignment horizontal="right"/>
    </xf>
    <xf numFmtId="166" fontId="19" fillId="2" borderId="7" xfId="1" applyNumberFormat="1" applyFont="1" applyFill="1" applyBorder="1" applyAlignment="1">
      <alignment horizontal="right"/>
    </xf>
    <xf numFmtId="167" fontId="19" fillId="2" borderId="3" xfId="1" applyNumberFormat="1" applyFont="1" applyFill="1" applyBorder="1" applyAlignment="1">
      <alignment horizontal="right"/>
    </xf>
    <xf numFmtId="0" fontId="20" fillId="0" borderId="0" xfId="2" applyFont="1" applyFill="1"/>
    <xf numFmtId="167" fontId="20" fillId="0" borderId="0" xfId="2" applyNumberFormat="1" applyFont="1" applyFill="1"/>
    <xf numFmtId="166" fontId="20" fillId="0" borderId="0" xfId="2" applyNumberFormat="1" applyFont="1" applyFill="1"/>
    <xf numFmtId="167" fontId="19" fillId="2" borderId="2" xfId="1" applyNumberFormat="1" applyFont="1" applyFill="1" applyBorder="1" applyAlignment="1">
      <alignment horizontal="right"/>
    </xf>
    <xf numFmtId="166" fontId="20" fillId="3" borderId="4" xfId="4" applyNumberFormat="1" applyFont="1" applyFill="1" applyBorder="1" applyAlignment="1">
      <alignment horizontal="right"/>
    </xf>
    <xf numFmtId="166" fontId="20" fillId="3" borderId="4" xfId="1" applyNumberFormat="1" applyFont="1" applyFill="1" applyBorder="1" applyAlignment="1">
      <alignment horizontal="right"/>
    </xf>
    <xf numFmtId="166" fontId="21" fillId="3" borderId="1" xfId="4" applyNumberFormat="1" applyFont="1" applyFill="1" applyBorder="1" applyAlignment="1">
      <alignment horizontal="right" vertical="center"/>
    </xf>
    <xf numFmtId="0" fontId="19" fillId="4" borderId="12" xfId="2" applyFont="1" applyFill="1" applyBorder="1"/>
    <xf numFmtId="0" fontId="19" fillId="4" borderId="11" xfId="2" applyFont="1" applyFill="1" applyBorder="1"/>
    <xf numFmtId="0" fontId="19" fillId="4" borderId="10" xfId="2" applyFont="1" applyFill="1" applyBorder="1"/>
    <xf numFmtId="167" fontId="19" fillId="3" borderId="2" xfId="1" applyNumberFormat="1" applyFont="1" applyFill="1" applyBorder="1" applyAlignment="1">
      <alignment horizontal="right"/>
    </xf>
    <xf numFmtId="0" fontId="19" fillId="4" borderId="6" xfId="2" applyFont="1" applyFill="1" applyBorder="1" applyAlignment="1">
      <alignment vertical="center" wrapText="1"/>
    </xf>
    <xf numFmtId="0" fontId="19" fillId="4" borderId="15" xfId="2" applyFont="1" applyFill="1" applyBorder="1" applyAlignment="1">
      <alignment vertical="center" wrapText="1"/>
    </xf>
    <xf numFmtId="0" fontId="19" fillId="4" borderId="4" xfId="2" applyFont="1" applyFill="1" applyBorder="1" applyAlignment="1">
      <alignment vertical="center" wrapText="1"/>
    </xf>
    <xf numFmtId="1" fontId="7" fillId="0" borderId="0" xfId="2" applyNumberFormat="1" applyFont="1" applyFill="1" applyBorder="1" applyAlignment="1">
      <alignment horizontal="right" wrapText="1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rightToLeft="1" tabSelected="1" workbookViewId="0">
      <selection activeCell="A6" sqref="A6:XFD6"/>
    </sheetView>
  </sheetViews>
  <sheetFormatPr defaultColWidth="9.140625" defaultRowHeight="15" x14ac:dyDescent="0.25"/>
  <cols>
    <col min="1" max="1" width="23.28515625" style="1" customWidth="1"/>
    <col min="2" max="2" width="20.5703125" style="1" customWidth="1"/>
    <col min="3" max="3" width="17.5703125" style="1" customWidth="1"/>
    <col min="4" max="4" width="16.7109375" style="1" customWidth="1"/>
    <col min="5" max="5" width="15.85546875" style="1" customWidth="1"/>
    <col min="6" max="6" width="18" style="1" customWidth="1"/>
    <col min="7" max="7" width="16.28515625" style="1" customWidth="1"/>
    <col min="8" max="8" width="18.85546875" style="1" customWidth="1"/>
    <col min="9" max="9" width="19" style="1" customWidth="1"/>
    <col min="10" max="10" width="17" style="1" customWidth="1"/>
    <col min="11" max="11" width="16.5703125" style="1" customWidth="1"/>
    <col min="12" max="12" width="16.28515625" style="1" customWidth="1"/>
    <col min="13" max="13" width="14.28515625" style="1" customWidth="1"/>
    <col min="14" max="14" width="15.7109375" style="1" customWidth="1"/>
    <col min="15" max="15" width="17.5703125" style="1" customWidth="1"/>
    <col min="16" max="16" width="15.140625" style="1" customWidth="1"/>
    <col min="17" max="17" width="17.28515625" style="1" customWidth="1"/>
    <col min="18" max="18" width="14.28515625" style="1" customWidth="1"/>
    <col min="19" max="19" width="12.42578125" style="1" customWidth="1"/>
    <col min="20" max="21" width="16.42578125" style="1" customWidth="1"/>
    <col min="22" max="22" width="15.7109375" style="1" customWidth="1"/>
    <col min="23" max="23" width="18.5703125" style="1" customWidth="1"/>
    <col min="24" max="24" width="14.7109375" style="1" customWidth="1"/>
    <col min="25" max="25" width="12.42578125" style="1" customWidth="1"/>
    <col min="26" max="16384" width="9.140625" style="1"/>
  </cols>
  <sheetData>
    <row r="1" spans="1:25" ht="18.75" x14ac:dyDescent="0.3">
      <c r="A1" s="7" t="s">
        <v>18</v>
      </c>
    </row>
    <row r="2" spans="1:25" ht="18.75" x14ac:dyDescent="0.3">
      <c r="A2" s="6" t="s">
        <v>17</v>
      </c>
      <c r="B2" s="8" t="s">
        <v>21</v>
      </c>
      <c r="C2" s="9"/>
      <c r="D2" s="9"/>
      <c r="E2" s="9"/>
      <c r="F2" s="9"/>
      <c r="G2" s="10"/>
    </row>
    <row r="3" spans="1:25" ht="18.75" x14ac:dyDescent="0.3">
      <c r="A3" s="5" t="s">
        <v>19</v>
      </c>
      <c r="B3" s="8" t="s">
        <v>20</v>
      </c>
      <c r="C3" s="9"/>
      <c r="D3" s="9"/>
      <c r="E3" s="9"/>
      <c r="F3" s="9"/>
      <c r="G3" s="10"/>
    </row>
    <row r="4" spans="1:25" x14ac:dyDescent="0.25">
      <c r="A4" s="2"/>
      <c r="B4" s="4"/>
      <c r="C4" s="3"/>
      <c r="D4" s="3"/>
      <c r="E4" s="3"/>
      <c r="F4" s="3"/>
      <c r="G4" s="3"/>
    </row>
    <row r="5" spans="1:25" x14ac:dyDescent="0.25">
      <c r="A5" s="3"/>
    </row>
    <row r="6" spans="1:25" ht="132" customHeight="1" x14ac:dyDescent="0.3">
      <c r="A6" s="58" t="s">
        <v>22</v>
      </c>
      <c r="B6" s="55" t="s">
        <v>24</v>
      </c>
      <c r="C6" s="56" t="s">
        <v>25</v>
      </c>
      <c r="D6" s="56" t="s">
        <v>26</v>
      </c>
      <c r="E6" s="56" t="s">
        <v>27</v>
      </c>
      <c r="F6" s="56" t="s">
        <v>28</v>
      </c>
      <c r="G6" s="57" t="s">
        <v>29</v>
      </c>
      <c r="H6" s="55" t="s">
        <v>30</v>
      </c>
      <c r="I6" s="56" t="s">
        <v>31</v>
      </c>
      <c r="J6" s="56" t="s">
        <v>32</v>
      </c>
      <c r="K6" s="56" t="s">
        <v>33</v>
      </c>
      <c r="L6" s="56" t="s">
        <v>34</v>
      </c>
      <c r="M6" s="57" t="s">
        <v>35</v>
      </c>
      <c r="N6" s="55" t="s">
        <v>36</v>
      </c>
      <c r="O6" s="56" t="s">
        <v>37</v>
      </c>
      <c r="P6" s="56" t="s">
        <v>38</v>
      </c>
      <c r="Q6" s="56" t="s">
        <v>39</v>
      </c>
      <c r="R6" s="56" t="s">
        <v>40</v>
      </c>
      <c r="S6" s="57" t="s">
        <v>41</v>
      </c>
      <c r="T6" s="55" t="s">
        <v>42</v>
      </c>
      <c r="U6" s="56" t="s">
        <v>43</v>
      </c>
      <c r="V6" s="56" t="s">
        <v>44</v>
      </c>
      <c r="W6" s="56" t="s">
        <v>45</v>
      </c>
      <c r="X6" s="56" t="s">
        <v>46</v>
      </c>
      <c r="Y6" s="57" t="s">
        <v>47</v>
      </c>
    </row>
    <row r="7" spans="1:25" ht="15.75" x14ac:dyDescent="0.25">
      <c r="A7" s="11" t="s">
        <v>16</v>
      </c>
      <c r="B7" s="12">
        <v>117</v>
      </c>
      <c r="C7" s="13">
        <f>B7/$B$19</f>
        <v>-1.3276746402796061E-3</v>
      </c>
      <c r="D7" s="12">
        <v>117</v>
      </c>
      <c r="E7" s="13">
        <f>D7/$D$19</f>
        <v>-1.3403904316744569E-3</v>
      </c>
      <c r="F7" s="12">
        <v>123037</v>
      </c>
      <c r="G7" s="13">
        <f>F7/$F$19</f>
        <v>7.0855521814922287E-2</v>
      </c>
      <c r="H7" s="14">
        <f>H30-B30</f>
        <v>-67</v>
      </c>
      <c r="I7" s="15">
        <f>H7/$H$19</f>
        <v>-2.3298675105191779E-3</v>
      </c>
      <c r="J7" s="14">
        <f t="shared" ref="J7:J18" si="0">J30-D30</f>
        <v>-67</v>
      </c>
      <c r="K7" s="15">
        <f>J7/$J$19</f>
        <v>-2.3300295600765086E-3</v>
      </c>
      <c r="L7" s="14">
        <f>L30</f>
        <v>234905</v>
      </c>
      <c r="M7" s="15">
        <f>L7/$L$19</f>
        <v>0.12901884601717029</v>
      </c>
      <c r="N7" s="12"/>
      <c r="O7" s="13"/>
      <c r="P7" s="12"/>
      <c r="Q7" s="13"/>
      <c r="R7" s="12"/>
      <c r="S7" s="16"/>
      <c r="T7" s="14"/>
      <c r="U7" s="15"/>
      <c r="V7" s="14"/>
      <c r="W7" s="15"/>
      <c r="X7" s="14"/>
      <c r="Y7" s="17"/>
    </row>
    <row r="8" spans="1:25" ht="15.75" x14ac:dyDescent="0.25">
      <c r="A8" s="18" t="s">
        <v>15</v>
      </c>
      <c r="B8" s="19">
        <v>-7421</v>
      </c>
      <c r="C8" s="13">
        <f t="shared" ref="C8:C18" si="1">B8/$B$19</f>
        <v>8.4210884662520996E-2</v>
      </c>
      <c r="D8" s="19">
        <v>-7421</v>
      </c>
      <c r="E8" s="13">
        <f t="shared" ref="E8:E18" si="2">D8/$D$19</f>
        <v>8.5017413619283291E-2</v>
      </c>
      <c r="F8" s="19">
        <v>545795</v>
      </c>
      <c r="G8" s="13">
        <f t="shared" ref="G8:G18" si="3">F8/$F$19</f>
        <v>0.31431674641754526</v>
      </c>
      <c r="H8" s="20">
        <f t="shared" ref="H8:H18" si="4">H31-B31</f>
        <v>11079</v>
      </c>
      <c r="I8" s="15">
        <f t="shared" ref="I8:I18" si="5">H8/$H$19</f>
        <v>0.38526271864241751</v>
      </c>
      <c r="J8" s="14">
        <f t="shared" si="0"/>
        <v>11079</v>
      </c>
      <c r="K8" s="15">
        <f t="shared" ref="K8:K17" si="6">J8/$J$19</f>
        <v>0.38528951486697965</v>
      </c>
      <c r="L8" s="14">
        <f t="shared" ref="L8:L18" si="7">L31</f>
        <v>549414</v>
      </c>
      <c r="M8" s="15">
        <f t="shared" ref="M8:M18" si="8">L8/$L$19</f>
        <v>0.30175926551447435</v>
      </c>
      <c r="N8" s="19"/>
      <c r="O8" s="13"/>
      <c r="P8" s="19"/>
      <c r="Q8" s="13"/>
      <c r="R8" s="19"/>
      <c r="S8" s="16"/>
      <c r="T8" s="20"/>
      <c r="U8" s="15"/>
      <c r="V8" s="20"/>
      <c r="W8" s="15"/>
      <c r="X8" s="20"/>
      <c r="Y8" s="17"/>
    </row>
    <row r="9" spans="1:25" ht="15.75" x14ac:dyDescent="0.25">
      <c r="A9" s="18" t="s">
        <v>14</v>
      </c>
      <c r="B9" s="19"/>
      <c r="C9" s="13">
        <f t="shared" si="1"/>
        <v>0</v>
      </c>
      <c r="D9" s="19">
        <v>0</v>
      </c>
      <c r="E9" s="13">
        <f t="shared" si="2"/>
        <v>0</v>
      </c>
      <c r="F9" s="19"/>
      <c r="G9" s="13">
        <f t="shared" si="3"/>
        <v>0</v>
      </c>
      <c r="H9" s="20">
        <f t="shared" si="4"/>
        <v>0</v>
      </c>
      <c r="I9" s="15">
        <f t="shared" si="5"/>
        <v>0</v>
      </c>
      <c r="J9" s="14">
        <f t="shared" si="0"/>
        <v>0</v>
      </c>
      <c r="K9" s="15">
        <f t="shared" si="6"/>
        <v>0</v>
      </c>
      <c r="L9" s="14">
        <f t="shared" si="7"/>
        <v>0</v>
      </c>
      <c r="M9" s="15">
        <f t="shared" si="8"/>
        <v>0</v>
      </c>
      <c r="N9" s="19"/>
      <c r="O9" s="13"/>
      <c r="P9" s="19"/>
      <c r="Q9" s="13"/>
      <c r="R9" s="19"/>
      <c r="S9" s="16"/>
      <c r="T9" s="20"/>
      <c r="U9" s="15"/>
      <c r="V9" s="20"/>
      <c r="W9" s="15"/>
      <c r="X9" s="20"/>
      <c r="Y9" s="17"/>
    </row>
    <row r="10" spans="1:25" ht="15.75" x14ac:dyDescent="0.25">
      <c r="A10" s="18" t="s">
        <v>13</v>
      </c>
      <c r="B10" s="19">
        <v>-32272</v>
      </c>
      <c r="C10" s="13">
        <f t="shared" si="1"/>
        <v>0.36621124778720893</v>
      </c>
      <c r="D10" s="19">
        <v>-32272</v>
      </c>
      <c r="E10" s="13">
        <f t="shared" si="2"/>
        <v>0.3697186325726331</v>
      </c>
      <c r="F10" s="19">
        <v>436758</v>
      </c>
      <c r="G10" s="13">
        <f t="shared" si="3"/>
        <v>0.25152365546007976</v>
      </c>
      <c r="H10" s="20">
        <f t="shared" si="4"/>
        <v>7397</v>
      </c>
      <c r="I10" s="15">
        <f t="shared" si="5"/>
        <v>0.25722432798970685</v>
      </c>
      <c r="J10" s="14">
        <f t="shared" si="0"/>
        <v>7397</v>
      </c>
      <c r="K10" s="15">
        <f t="shared" si="6"/>
        <v>0.25724221874456615</v>
      </c>
      <c r="L10" s="14">
        <f t="shared" si="7"/>
        <v>409538</v>
      </c>
      <c r="M10" s="15">
        <f t="shared" si="8"/>
        <v>0.2249339952754513</v>
      </c>
      <c r="N10" s="19"/>
      <c r="O10" s="13"/>
      <c r="P10" s="19"/>
      <c r="Q10" s="13"/>
      <c r="R10" s="19"/>
      <c r="S10" s="16"/>
      <c r="T10" s="20"/>
      <c r="U10" s="15"/>
      <c r="V10" s="20"/>
      <c r="W10" s="15"/>
      <c r="X10" s="20"/>
      <c r="Y10" s="17"/>
    </row>
    <row r="11" spans="1:25" ht="15.75" x14ac:dyDescent="0.25">
      <c r="A11" s="18" t="s">
        <v>12</v>
      </c>
      <c r="B11" s="19">
        <v>-242</v>
      </c>
      <c r="C11" s="13">
        <f t="shared" si="1"/>
        <v>2.7461304525441422E-3</v>
      </c>
      <c r="D11" s="19">
        <v>-242</v>
      </c>
      <c r="E11" s="13">
        <f t="shared" si="2"/>
        <v>2.7724314911557143E-3</v>
      </c>
      <c r="F11" s="19">
        <v>21103</v>
      </c>
      <c r="G11" s="13">
        <f t="shared" si="3"/>
        <v>1.2152962741779344E-2</v>
      </c>
      <c r="H11" s="20">
        <f t="shared" si="4"/>
        <v>-834</v>
      </c>
      <c r="I11" s="15">
        <f t="shared" si="5"/>
        <v>-2.9001634384671557E-2</v>
      </c>
      <c r="J11" s="14">
        <f t="shared" si="0"/>
        <v>-834</v>
      </c>
      <c r="K11" s="15">
        <f t="shared" si="6"/>
        <v>-2.9003651538862807E-2</v>
      </c>
      <c r="L11" s="14">
        <f t="shared" si="7"/>
        <v>19464</v>
      </c>
      <c r="M11" s="15">
        <f t="shared" si="8"/>
        <v>1.0690376189856335E-2</v>
      </c>
      <c r="N11" s="19"/>
      <c r="O11" s="13"/>
      <c r="P11" s="19"/>
      <c r="Q11" s="13"/>
      <c r="R11" s="19"/>
      <c r="S11" s="16"/>
      <c r="T11" s="20"/>
      <c r="U11" s="15"/>
      <c r="V11" s="20"/>
      <c r="W11" s="15"/>
      <c r="X11" s="20"/>
      <c r="Y11" s="17"/>
    </row>
    <row r="12" spans="1:25" ht="15.75" x14ac:dyDescent="0.25">
      <c r="A12" s="18" t="s">
        <v>11</v>
      </c>
      <c r="B12" s="19">
        <v>-15320</v>
      </c>
      <c r="C12" s="13">
        <f t="shared" si="1"/>
        <v>0.17384594435114156</v>
      </c>
      <c r="D12" s="19">
        <v>-15320</v>
      </c>
      <c r="E12" s="13">
        <f t="shared" si="2"/>
        <v>0.17551095225002292</v>
      </c>
      <c r="F12" s="19">
        <v>56567</v>
      </c>
      <c r="G12" s="13">
        <f t="shared" si="3"/>
        <v>3.2576251879554194E-2</v>
      </c>
      <c r="H12" s="20">
        <f t="shared" si="4"/>
        <v>3566</v>
      </c>
      <c r="I12" s="15">
        <f t="shared" si="5"/>
        <v>0.12400459018673714</v>
      </c>
      <c r="J12" s="14">
        <f t="shared" si="0"/>
        <v>3566</v>
      </c>
      <c r="K12" s="15">
        <f t="shared" si="6"/>
        <v>0.1240132150930273</v>
      </c>
      <c r="L12" s="14">
        <f t="shared" si="7"/>
        <v>55133</v>
      </c>
      <c r="M12" s="15">
        <f t="shared" si="8"/>
        <v>3.0281160628614332E-2</v>
      </c>
      <c r="N12" s="19"/>
      <c r="O12" s="13"/>
      <c r="P12" s="19"/>
      <c r="Q12" s="13"/>
      <c r="R12" s="19"/>
      <c r="S12" s="16"/>
      <c r="T12" s="20"/>
      <c r="U12" s="15"/>
      <c r="V12" s="20"/>
      <c r="W12" s="15"/>
      <c r="X12" s="20"/>
      <c r="Y12" s="17"/>
    </row>
    <row r="13" spans="1:25" ht="15.75" x14ac:dyDescent="0.25">
      <c r="A13" s="18" t="s">
        <v>10</v>
      </c>
      <c r="B13" s="19">
        <v>-15929</v>
      </c>
      <c r="C13" s="13">
        <f t="shared" si="1"/>
        <v>0.18075666106849439</v>
      </c>
      <c r="D13" s="19">
        <v>-15929</v>
      </c>
      <c r="E13" s="13">
        <f t="shared" si="2"/>
        <v>0.1824878562918156</v>
      </c>
      <c r="F13" s="19">
        <v>71215</v>
      </c>
      <c r="G13" s="13">
        <f t="shared" si="3"/>
        <v>4.1011858108127561E-2</v>
      </c>
      <c r="H13" s="20">
        <f t="shared" si="4"/>
        <v>6772</v>
      </c>
      <c r="I13" s="15">
        <f t="shared" si="5"/>
        <v>0.23549048927217722</v>
      </c>
      <c r="J13" s="14">
        <f t="shared" si="0"/>
        <v>6772</v>
      </c>
      <c r="K13" s="15">
        <f t="shared" si="6"/>
        <v>0.23550686837071813</v>
      </c>
      <c r="L13" s="14">
        <f t="shared" si="7"/>
        <v>65511</v>
      </c>
      <c r="M13" s="15">
        <f t="shared" si="8"/>
        <v>3.5981156729021704E-2</v>
      </c>
      <c r="N13" s="19"/>
      <c r="O13" s="13"/>
      <c r="P13" s="19"/>
      <c r="Q13" s="13"/>
      <c r="R13" s="19"/>
      <c r="S13" s="16"/>
      <c r="T13" s="20"/>
      <c r="U13" s="15"/>
      <c r="V13" s="20"/>
      <c r="W13" s="15"/>
      <c r="X13" s="20"/>
      <c r="Y13" s="17"/>
    </row>
    <row r="14" spans="1:25" ht="15.75" x14ac:dyDescent="0.25">
      <c r="A14" s="18" t="s">
        <v>9</v>
      </c>
      <c r="B14" s="19">
        <v>-3874</v>
      </c>
      <c r="C14" s="13">
        <f t="shared" si="1"/>
        <v>4.396078253370251E-2</v>
      </c>
      <c r="D14" s="19">
        <v>-3874</v>
      </c>
      <c r="E14" s="13">
        <f t="shared" si="2"/>
        <v>4.438181651544313E-2</v>
      </c>
      <c r="F14" s="19">
        <v>22057</v>
      </c>
      <c r="G14" s="13">
        <f t="shared" si="3"/>
        <v>1.2702359815923187E-2</v>
      </c>
      <c r="H14" s="20">
        <f t="shared" si="4"/>
        <v>1561</v>
      </c>
      <c r="I14" s="15">
        <f t="shared" si="5"/>
        <v>5.4282435580902039E-2</v>
      </c>
      <c r="J14" s="14">
        <f t="shared" si="0"/>
        <v>1561</v>
      </c>
      <c r="K14" s="15">
        <f t="shared" si="6"/>
        <v>5.4286211093722829E-2</v>
      </c>
      <c r="L14" s="14">
        <f t="shared" si="7"/>
        <v>23618</v>
      </c>
      <c r="M14" s="15">
        <f t="shared" si="8"/>
        <v>1.2971912497535293E-2</v>
      </c>
      <c r="N14" s="19"/>
      <c r="O14" s="13"/>
      <c r="P14" s="19"/>
      <c r="Q14" s="13"/>
      <c r="R14" s="19"/>
      <c r="S14" s="16"/>
      <c r="T14" s="20"/>
      <c r="U14" s="15"/>
      <c r="V14" s="20"/>
      <c r="W14" s="15"/>
      <c r="X14" s="20"/>
      <c r="Y14" s="17"/>
    </row>
    <row r="15" spans="1:25" ht="15.75" x14ac:dyDescent="0.25">
      <c r="A15" s="18" t="s">
        <v>8</v>
      </c>
      <c r="B15" s="19"/>
      <c r="C15" s="13">
        <f t="shared" si="1"/>
        <v>0</v>
      </c>
      <c r="D15" s="19">
        <v>0</v>
      </c>
      <c r="E15" s="13">
        <f t="shared" si="2"/>
        <v>0</v>
      </c>
      <c r="F15" s="19">
        <v>170129</v>
      </c>
      <c r="G15" s="13">
        <f t="shared" si="3"/>
        <v>9.7975235667733404E-2</v>
      </c>
      <c r="H15" s="20">
        <f t="shared" si="4"/>
        <v>0</v>
      </c>
      <c r="I15" s="15">
        <f t="shared" si="5"/>
        <v>0</v>
      </c>
      <c r="J15" s="14">
        <f t="shared" si="0"/>
        <v>0</v>
      </c>
      <c r="K15" s="15">
        <f t="shared" si="6"/>
        <v>0</v>
      </c>
      <c r="L15" s="14">
        <f t="shared" si="7"/>
        <v>159056</v>
      </c>
      <c r="M15" s="15">
        <f t="shared" si="8"/>
        <v>8.73596627236842E-2</v>
      </c>
      <c r="N15" s="19"/>
      <c r="O15" s="13"/>
      <c r="P15" s="19"/>
      <c r="Q15" s="13"/>
      <c r="R15" s="19"/>
      <c r="S15" s="16"/>
      <c r="T15" s="20"/>
      <c r="U15" s="15"/>
      <c r="V15" s="20"/>
      <c r="W15" s="15"/>
      <c r="X15" s="20"/>
      <c r="Y15" s="17"/>
    </row>
    <row r="16" spans="1:25" ht="15.75" x14ac:dyDescent="0.25">
      <c r="A16" s="18" t="s">
        <v>7</v>
      </c>
      <c r="B16" s="19"/>
      <c r="C16" s="13">
        <f t="shared" si="1"/>
        <v>0</v>
      </c>
      <c r="D16" s="19">
        <v>0</v>
      </c>
      <c r="E16" s="13">
        <f t="shared" si="2"/>
        <v>0</v>
      </c>
      <c r="F16" s="19"/>
      <c r="G16" s="13">
        <f t="shared" si="3"/>
        <v>0</v>
      </c>
      <c r="H16" s="20">
        <f t="shared" si="4"/>
        <v>0</v>
      </c>
      <c r="I16" s="15">
        <f t="shared" si="5"/>
        <v>0</v>
      </c>
      <c r="J16" s="14">
        <f t="shared" si="0"/>
        <v>0</v>
      </c>
      <c r="K16" s="15">
        <f t="shared" si="6"/>
        <v>0</v>
      </c>
      <c r="L16" s="14">
        <f t="shared" si="7"/>
        <v>0</v>
      </c>
      <c r="M16" s="15">
        <f t="shared" si="8"/>
        <v>0</v>
      </c>
      <c r="N16" s="19"/>
      <c r="O16" s="13"/>
      <c r="P16" s="19"/>
      <c r="Q16" s="13"/>
      <c r="R16" s="19"/>
      <c r="S16" s="16"/>
      <c r="T16" s="20"/>
      <c r="U16" s="15"/>
      <c r="V16" s="20"/>
      <c r="W16" s="15"/>
      <c r="X16" s="20"/>
      <c r="Y16" s="17"/>
    </row>
    <row r="17" spans="1:25" ht="15.75" x14ac:dyDescent="0.25">
      <c r="A17" s="18" t="s">
        <v>6</v>
      </c>
      <c r="B17" s="19">
        <v>-1424</v>
      </c>
      <c r="C17" s="13">
        <f t="shared" si="1"/>
        <v>1.6159048613317597E-2</v>
      </c>
      <c r="D17" s="19">
        <v>-1424</v>
      </c>
      <c r="E17" s="13">
        <f t="shared" si="2"/>
        <v>1.6313811749610486E-2</v>
      </c>
      <c r="F17" s="19">
        <v>189</v>
      </c>
      <c r="G17" s="13">
        <f t="shared" si="3"/>
        <v>1.0884281657566678E-4</v>
      </c>
      <c r="H17" s="20">
        <f t="shared" si="4"/>
        <v>1032</v>
      </c>
      <c r="I17" s="15">
        <f t="shared" si="5"/>
        <v>3.5886914490384947E-2</v>
      </c>
      <c r="J17" s="14">
        <f t="shared" si="0"/>
        <v>1032</v>
      </c>
      <c r="K17" s="15">
        <f t="shared" si="6"/>
        <v>3.5889410537297863E-2</v>
      </c>
      <c r="L17" s="14">
        <f t="shared" si="7"/>
        <v>110</v>
      </c>
      <c r="M17" s="15">
        <f t="shared" si="8"/>
        <v>6.0416223843207817E-5</v>
      </c>
      <c r="N17" s="19"/>
      <c r="O17" s="13"/>
      <c r="P17" s="19"/>
      <c r="Q17" s="13"/>
      <c r="R17" s="19"/>
      <c r="S17" s="16"/>
      <c r="T17" s="20"/>
      <c r="U17" s="15"/>
      <c r="V17" s="20"/>
      <c r="W17" s="15"/>
      <c r="X17" s="20"/>
      <c r="Y17" s="17"/>
    </row>
    <row r="18" spans="1:25" ht="15.75" x14ac:dyDescent="0.25">
      <c r="A18" s="18" t="s">
        <v>5</v>
      </c>
      <c r="B18" s="19">
        <v>-11759</v>
      </c>
      <c r="C18" s="13">
        <f t="shared" si="1"/>
        <v>0.13343697517134948</v>
      </c>
      <c r="D18" s="19">
        <v>-10923</v>
      </c>
      <c r="E18" s="13">
        <f t="shared" si="2"/>
        <v>0.12513747594171021</v>
      </c>
      <c r="F18" s="19">
        <v>289599</v>
      </c>
      <c r="G18" s="13">
        <f t="shared" si="3"/>
        <v>0.16677656527775939</v>
      </c>
      <c r="H18" s="20">
        <f t="shared" si="4"/>
        <v>-1749</v>
      </c>
      <c r="I18" s="15">
        <f t="shared" si="5"/>
        <v>-6.0819974267134959E-2</v>
      </c>
      <c r="J18" s="14">
        <f t="shared" si="0"/>
        <v>-1751</v>
      </c>
      <c r="K18" s="15">
        <f>J18/$J$19</f>
        <v>-6.0893757607372631E-2</v>
      </c>
      <c r="L18" s="14">
        <f t="shared" si="7"/>
        <v>303954</v>
      </c>
      <c r="M18" s="15">
        <f t="shared" si="8"/>
        <v>0.166943208200349</v>
      </c>
      <c r="N18" s="19"/>
      <c r="O18" s="13"/>
      <c r="P18" s="19"/>
      <c r="Q18" s="13"/>
      <c r="R18" s="19"/>
      <c r="S18" s="16"/>
      <c r="T18" s="20"/>
      <c r="U18" s="15"/>
      <c r="V18" s="20"/>
      <c r="W18" s="15"/>
      <c r="X18" s="20"/>
      <c r="Y18" s="17"/>
    </row>
    <row r="19" spans="1:25" ht="15.75" x14ac:dyDescent="0.25">
      <c r="A19" s="21" t="s">
        <v>0</v>
      </c>
      <c r="B19" s="22">
        <f>SUM(B7:B18)</f>
        <v>-88124</v>
      </c>
      <c r="C19" s="23">
        <f>SUM(C7:C18)</f>
        <v>1</v>
      </c>
      <c r="D19" s="22">
        <f>SUM(D7:D18)</f>
        <v>-87288</v>
      </c>
      <c r="E19" s="23">
        <f>SUM(E7:E18)</f>
        <v>1</v>
      </c>
      <c r="F19" s="22">
        <f>SUM(F7:F18)</f>
        <v>1736449</v>
      </c>
      <c r="G19" s="23">
        <v>1</v>
      </c>
      <c r="H19" s="24">
        <f>SUM(H7:H18)</f>
        <v>28757</v>
      </c>
      <c r="I19" s="25">
        <f>SUM(I7:I18)</f>
        <v>1</v>
      </c>
      <c r="J19" s="24">
        <f>SUM(J7:J18)</f>
        <v>28755</v>
      </c>
      <c r="K19" s="25">
        <f>SUM(K7:K18)</f>
        <v>1</v>
      </c>
      <c r="L19" s="26">
        <f>SUM(L7:L18)</f>
        <v>1820703</v>
      </c>
      <c r="M19" s="27">
        <v>1</v>
      </c>
      <c r="N19" s="22"/>
      <c r="O19" s="23"/>
      <c r="P19" s="22"/>
      <c r="Q19" s="23"/>
      <c r="R19" s="22"/>
      <c r="S19" s="23"/>
      <c r="T19" s="26"/>
      <c r="U19" s="15"/>
      <c r="V19" s="26"/>
      <c r="W19" s="15"/>
      <c r="X19" s="26"/>
      <c r="Y19" s="17"/>
    </row>
    <row r="20" spans="1:25" ht="15.75" x14ac:dyDescent="0.25">
      <c r="A20" s="28"/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29"/>
      <c r="W20" s="30"/>
      <c r="X20" s="29"/>
      <c r="Y20" s="30"/>
    </row>
    <row r="21" spans="1:25" ht="15.75" x14ac:dyDescent="0.25">
      <c r="A21" s="31" t="s">
        <v>4</v>
      </c>
      <c r="B21" s="12">
        <v>-75771</v>
      </c>
      <c r="C21" s="13">
        <f t="shared" ref="C21:C22" si="9">B21/$B$19</f>
        <v>0.85982252280876947</v>
      </c>
      <c r="D21" s="12">
        <v>-75771</v>
      </c>
      <c r="E21" s="32">
        <f>D21/$D$23</f>
        <v>0.86805746494363489</v>
      </c>
      <c r="F21" s="33">
        <v>1541727.7607200001</v>
      </c>
      <c r="G21" s="32">
        <f>F21/$F$23</f>
        <v>0.88786239084476426</v>
      </c>
      <c r="H21" s="14">
        <f t="shared" ref="H21:H22" si="10">H44-B44</f>
        <v>22658</v>
      </c>
      <c r="I21" s="15">
        <f>H21/$H$23</f>
        <v>0.78791250825885872</v>
      </c>
      <c r="J21" s="14">
        <f t="shared" ref="J21:J22" si="11">J44-D44</f>
        <v>22658</v>
      </c>
      <c r="K21" s="15">
        <f>J21/$J$23</f>
        <v>0.78796731003303777</v>
      </c>
      <c r="L21" s="14">
        <f t="shared" ref="L21:L22" si="12">L44</f>
        <v>1615516.5889399999</v>
      </c>
      <c r="M21" s="15">
        <f>L21/$L$23</f>
        <v>0.88730374418013258</v>
      </c>
      <c r="N21" s="12"/>
      <c r="O21" s="32"/>
      <c r="P21" s="12"/>
      <c r="Q21" s="32"/>
      <c r="R21" s="33"/>
      <c r="S21" s="32"/>
      <c r="T21" s="14"/>
      <c r="U21" s="34"/>
      <c r="V21" s="14"/>
      <c r="W21" s="34"/>
      <c r="X21" s="35"/>
      <c r="Y21" s="34"/>
    </row>
    <row r="22" spans="1:25" ht="15.75" x14ac:dyDescent="0.25">
      <c r="A22" s="36" t="s">
        <v>3</v>
      </c>
      <c r="B22" s="19">
        <v>-12353</v>
      </c>
      <c r="C22" s="13">
        <f t="shared" si="9"/>
        <v>0.14017747719123053</v>
      </c>
      <c r="D22" s="19">
        <v>-11517</v>
      </c>
      <c r="E22" s="32">
        <f>D22/$D$23</f>
        <v>0.13194253505636513</v>
      </c>
      <c r="F22" s="37">
        <v>194721.23927999998</v>
      </c>
      <c r="G22" s="32">
        <f>F22/$F$23</f>
        <v>0.11213760915523575</v>
      </c>
      <c r="H22" s="14">
        <f t="shared" si="10"/>
        <v>6099</v>
      </c>
      <c r="I22" s="15">
        <f>H22/$H$23</f>
        <v>0.21208749174114128</v>
      </c>
      <c r="J22" s="14">
        <f t="shared" si="11"/>
        <v>6097</v>
      </c>
      <c r="K22" s="15">
        <f>J22/$J$23</f>
        <v>0.21203268996696226</v>
      </c>
      <c r="L22" s="14">
        <f t="shared" si="12"/>
        <v>205186.41106000001</v>
      </c>
      <c r="M22" s="15">
        <f>L22/$L$23</f>
        <v>0.11269625581986739</v>
      </c>
      <c r="N22" s="19"/>
      <c r="O22" s="32"/>
      <c r="P22" s="19"/>
      <c r="Q22" s="32"/>
      <c r="R22" s="37"/>
      <c r="S22" s="32"/>
      <c r="T22" s="20"/>
      <c r="U22" s="34"/>
      <c r="V22" s="20"/>
      <c r="W22" s="34"/>
      <c r="X22" s="38"/>
      <c r="Y22" s="34"/>
    </row>
    <row r="23" spans="1:25" ht="15.75" x14ac:dyDescent="0.25">
      <c r="A23" s="39" t="s">
        <v>0</v>
      </c>
      <c r="B23" s="40">
        <f>SUM(B21:B22)</f>
        <v>-88124</v>
      </c>
      <c r="C23" s="23">
        <f>SUM(C21:C22)</f>
        <v>1</v>
      </c>
      <c r="D23" s="40">
        <f t="shared" ref="D23:G23" si="13">SUM(D21:D22)</f>
        <v>-87288</v>
      </c>
      <c r="E23" s="41">
        <f t="shared" si="13"/>
        <v>1</v>
      </c>
      <c r="F23" s="40">
        <f t="shared" si="13"/>
        <v>1736449</v>
      </c>
      <c r="G23" s="41">
        <f t="shared" si="13"/>
        <v>1</v>
      </c>
      <c r="H23" s="24">
        <f>SUM(H21:H22)</f>
        <v>28757</v>
      </c>
      <c r="I23" s="42">
        <f>SUM(I21:I22)</f>
        <v>1</v>
      </c>
      <c r="J23" s="24">
        <f t="shared" ref="J23:M23" si="14">SUM(J21:J22)</f>
        <v>28755</v>
      </c>
      <c r="K23" s="42">
        <f t="shared" si="14"/>
        <v>1</v>
      </c>
      <c r="L23" s="43">
        <f t="shared" si="14"/>
        <v>1820703</v>
      </c>
      <c r="M23" s="42">
        <f t="shared" si="14"/>
        <v>1</v>
      </c>
      <c r="N23" s="40"/>
      <c r="O23" s="32"/>
      <c r="P23" s="40"/>
      <c r="Q23" s="32"/>
      <c r="R23" s="40"/>
      <c r="S23" s="32"/>
      <c r="T23" s="43"/>
      <c r="U23" s="34"/>
      <c r="V23" s="43"/>
      <c r="W23" s="34"/>
      <c r="X23" s="43"/>
      <c r="Y23" s="34"/>
    </row>
    <row r="24" spans="1:25" ht="15.75" x14ac:dyDescent="0.25">
      <c r="A24" s="44"/>
      <c r="B24" s="45"/>
      <c r="C24" s="46"/>
      <c r="D24" s="45"/>
      <c r="E24" s="46"/>
      <c r="F24" s="45"/>
      <c r="G24" s="46"/>
      <c r="H24" s="45"/>
      <c r="I24" s="46"/>
      <c r="J24" s="45"/>
      <c r="K24" s="46"/>
      <c r="L24" s="45"/>
      <c r="M24" s="46"/>
      <c r="N24" s="45"/>
      <c r="O24" s="46"/>
      <c r="P24" s="45"/>
      <c r="Q24" s="46"/>
      <c r="R24" s="45"/>
      <c r="S24" s="46"/>
      <c r="T24" s="45"/>
      <c r="U24" s="46"/>
      <c r="V24" s="45"/>
      <c r="W24" s="46"/>
      <c r="X24" s="45"/>
      <c r="Y24" s="46"/>
    </row>
    <row r="25" spans="1:25" ht="15.75" x14ac:dyDescent="0.25">
      <c r="A25" s="31" t="s">
        <v>2</v>
      </c>
      <c r="B25" s="12">
        <v>-74699</v>
      </c>
      <c r="C25" s="32">
        <f>B25/$B$27</f>
        <v>0.8476578457627888</v>
      </c>
      <c r="D25" s="12">
        <v>-74699</v>
      </c>
      <c r="E25" s="32">
        <f>D25/$D$27</f>
        <v>0.85577628081752355</v>
      </c>
      <c r="F25" s="33">
        <v>1255429</v>
      </c>
      <c r="G25" s="32">
        <f>F25/$F$27</f>
        <v>0.72298639349615224</v>
      </c>
      <c r="H25" s="14">
        <f t="shared" ref="H25:H26" si="15">H48-B48</f>
        <v>30308</v>
      </c>
      <c r="I25" s="15">
        <f>H25/$H$27</f>
        <v>1.0539346941614216</v>
      </c>
      <c r="J25" s="14">
        <f t="shared" ref="J25:J26" si="16">J48-D48</f>
        <v>30308</v>
      </c>
      <c r="K25" s="15">
        <f>J25/$J$27</f>
        <v>1.0540079986089377</v>
      </c>
      <c r="L25" s="14">
        <f t="shared" ref="L25:L26" si="17">L48</f>
        <v>1338119</v>
      </c>
      <c r="M25" s="15">
        <f>L25/$L$27</f>
        <v>0.73494633666226727</v>
      </c>
      <c r="N25" s="12"/>
      <c r="O25" s="32"/>
      <c r="P25" s="12"/>
      <c r="Q25" s="32"/>
      <c r="R25" s="33"/>
      <c r="S25" s="32"/>
      <c r="T25" s="14"/>
      <c r="U25" s="34"/>
      <c r="V25" s="14"/>
      <c r="W25" s="34"/>
      <c r="X25" s="35"/>
      <c r="Y25" s="34"/>
    </row>
    <row r="26" spans="1:25" ht="15.75" x14ac:dyDescent="0.25">
      <c r="A26" s="36" t="s">
        <v>1</v>
      </c>
      <c r="B26" s="19">
        <v>-13425</v>
      </c>
      <c r="C26" s="32">
        <f>B26/$B$27</f>
        <v>0.1523421542372112</v>
      </c>
      <c r="D26" s="19">
        <v>-12589</v>
      </c>
      <c r="E26" s="32">
        <f>D26/$D$27</f>
        <v>0.1442237191824764</v>
      </c>
      <c r="F26" s="37">
        <v>481020</v>
      </c>
      <c r="G26" s="32">
        <f>F26/$F$27</f>
        <v>0.27701360650384782</v>
      </c>
      <c r="H26" s="14">
        <f t="shared" si="15"/>
        <v>-1551</v>
      </c>
      <c r="I26" s="15">
        <f>H26/$H$27</f>
        <v>-5.3934694161421569E-2</v>
      </c>
      <c r="J26" s="14">
        <f t="shared" si="16"/>
        <v>-1553</v>
      </c>
      <c r="K26" s="15">
        <f>J26/$J$27</f>
        <v>-5.4007998608937575E-2</v>
      </c>
      <c r="L26" s="14">
        <f t="shared" si="17"/>
        <v>482584</v>
      </c>
      <c r="M26" s="15">
        <f>L26/$L$27</f>
        <v>0.26505366333773273</v>
      </c>
      <c r="N26" s="19"/>
      <c r="O26" s="32"/>
      <c r="P26" s="19"/>
      <c r="Q26" s="32"/>
      <c r="R26" s="37"/>
      <c r="S26" s="32"/>
      <c r="T26" s="20"/>
      <c r="U26" s="34"/>
      <c r="V26" s="20"/>
      <c r="W26" s="34"/>
      <c r="X26" s="38"/>
      <c r="Y26" s="34"/>
    </row>
    <row r="27" spans="1:25" ht="15.75" x14ac:dyDescent="0.25">
      <c r="A27" s="39" t="s">
        <v>0</v>
      </c>
      <c r="B27" s="40">
        <f t="shared" ref="B27:M27" si="18">SUM(B25:B26)</f>
        <v>-88124</v>
      </c>
      <c r="C27" s="23">
        <f t="shared" si="18"/>
        <v>1</v>
      </c>
      <c r="D27" s="40">
        <f t="shared" si="18"/>
        <v>-87288</v>
      </c>
      <c r="E27" s="41">
        <f t="shared" si="18"/>
        <v>1</v>
      </c>
      <c r="F27" s="40">
        <f t="shared" si="18"/>
        <v>1736449</v>
      </c>
      <c r="G27" s="41">
        <f t="shared" si="18"/>
        <v>1</v>
      </c>
      <c r="H27" s="24">
        <f t="shared" si="18"/>
        <v>28757</v>
      </c>
      <c r="I27" s="42">
        <f t="shared" si="18"/>
        <v>1</v>
      </c>
      <c r="J27" s="24">
        <f t="shared" si="18"/>
        <v>28755</v>
      </c>
      <c r="K27" s="42">
        <f t="shared" si="18"/>
        <v>1</v>
      </c>
      <c r="L27" s="47">
        <f t="shared" si="18"/>
        <v>1820703</v>
      </c>
      <c r="M27" s="42">
        <f t="shared" si="18"/>
        <v>1</v>
      </c>
      <c r="N27" s="40"/>
      <c r="O27" s="32"/>
      <c r="P27" s="40"/>
      <c r="Q27" s="32"/>
      <c r="R27" s="40"/>
      <c r="S27" s="32"/>
      <c r="T27" s="43"/>
      <c r="U27" s="34"/>
      <c r="V27" s="43"/>
      <c r="W27" s="34"/>
      <c r="X27" s="43"/>
      <c r="Y27" s="34"/>
    </row>
    <row r="29" spans="1:25" ht="114" customHeight="1" x14ac:dyDescent="0.3">
      <c r="A29" s="58" t="s">
        <v>23</v>
      </c>
      <c r="B29" s="55" t="s">
        <v>24</v>
      </c>
      <c r="C29" s="56" t="s">
        <v>25</v>
      </c>
      <c r="D29" s="56" t="s">
        <v>26</v>
      </c>
      <c r="E29" s="56" t="s">
        <v>27</v>
      </c>
      <c r="F29" s="56" t="s">
        <v>28</v>
      </c>
      <c r="G29" s="57" t="s">
        <v>29</v>
      </c>
      <c r="H29" s="55" t="s">
        <v>30</v>
      </c>
      <c r="I29" s="56" t="s">
        <v>31</v>
      </c>
      <c r="J29" s="56" t="s">
        <v>32</v>
      </c>
      <c r="K29" s="56" t="s">
        <v>33</v>
      </c>
      <c r="L29" s="56" t="s">
        <v>34</v>
      </c>
      <c r="M29" s="57" t="s">
        <v>35</v>
      </c>
      <c r="N29" s="55" t="s">
        <v>36</v>
      </c>
      <c r="O29" s="56" t="s">
        <v>37</v>
      </c>
      <c r="P29" s="56" t="s">
        <v>38</v>
      </c>
      <c r="Q29" s="56" t="s">
        <v>39</v>
      </c>
      <c r="R29" s="56" t="s">
        <v>40</v>
      </c>
      <c r="S29" s="57" t="s">
        <v>41</v>
      </c>
      <c r="T29" s="55" t="s">
        <v>42</v>
      </c>
      <c r="U29" s="56" t="s">
        <v>43</v>
      </c>
      <c r="V29" s="56" t="s">
        <v>44</v>
      </c>
      <c r="W29" s="56" t="s">
        <v>45</v>
      </c>
      <c r="X29" s="56" t="s">
        <v>46</v>
      </c>
      <c r="Y29" s="57" t="s">
        <v>47</v>
      </c>
    </row>
    <row r="30" spans="1:25" ht="15.75" x14ac:dyDescent="0.25">
      <c r="A30" s="11" t="s">
        <v>16</v>
      </c>
      <c r="B30" s="12">
        <v>117</v>
      </c>
      <c r="C30" s="13">
        <f>B30/$B$19</f>
        <v>-1.3276746402796061E-3</v>
      </c>
      <c r="D30" s="12">
        <v>117</v>
      </c>
      <c r="E30" s="13">
        <f>D30/$D$19</f>
        <v>-1.3403904316744569E-3</v>
      </c>
      <c r="F30" s="12">
        <v>123037</v>
      </c>
      <c r="G30" s="13">
        <f>F30/$F$19</f>
        <v>7.0855521814922287E-2</v>
      </c>
      <c r="H30" s="14">
        <v>50</v>
      </c>
      <c r="I30" s="15">
        <f t="shared" ref="I30:I40" si="19">H30/$H$42</f>
        <v>-8.4221874105142589E-4</v>
      </c>
      <c r="J30" s="14">
        <v>50</v>
      </c>
      <c r="K30" s="15">
        <f>J30/$J$42</f>
        <v>-8.5421898757965587E-4</v>
      </c>
      <c r="L30" s="14">
        <v>234905</v>
      </c>
      <c r="M30" s="15">
        <f>L30/$L$42</f>
        <v>0.12901884601717029</v>
      </c>
      <c r="N30" s="12"/>
      <c r="O30" s="13"/>
      <c r="P30" s="12"/>
      <c r="Q30" s="13"/>
      <c r="R30" s="12"/>
      <c r="S30" s="16"/>
      <c r="T30" s="14"/>
      <c r="U30" s="15"/>
      <c r="V30" s="14"/>
      <c r="W30" s="15"/>
      <c r="X30" s="14"/>
      <c r="Y30" s="17"/>
    </row>
    <row r="31" spans="1:25" ht="15.75" x14ac:dyDescent="0.25">
      <c r="A31" s="18" t="s">
        <v>15</v>
      </c>
      <c r="B31" s="19">
        <v>-7421</v>
      </c>
      <c r="C31" s="13">
        <f t="shared" ref="C31:C41" si="20">B31/$B$19</f>
        <v>8.4210884662520996E-2</v>
      </c>
      <c r="D31" s="19">
        <v>-7421</v>
      </c>
      <c r="E31" s="13">
        <f t="shared" ref="E31:E41" si="21">D31/$D$19</f>
        <v>8.5017413619283291E-2</v>
      </c>
      <c r="F31" s="19">
        <v>545795</v>
      </c>
      <c r="G31" s="13">
        <f t="shared" ref="G31:G41" si="22">F31/$F$19</f>
        <v>0.31431674641754526</v>
      </c>
      <c r="H31" s="14">
        <v>3658</v>
      </c>
      <c r="I31" s="15">
        <f t="shared" si="19"/>
        <v>-6.1616723095322318E-2</v>
      </c>
      <c r="J31" s="14">
        <v>3658</v>
      </c>
      <c r="K31" s="15">
        <f t="shared" ref="K31:K41" si="23">J31/$J$42</f>
        <v>-6.2494661131327629E-2</v>
      </c>
      <c r="L31" s="20">
        <v>549414</v>
      </c>
      <c r="M31" s="15">
        <f t="shared" ref="M31:M41" si="24">L31/$L$42</f>
        <v>0.30175926551447435</v>
      </c>
      <c r="N31" s="12"/>
      <c r="O31" s="13"/>
      <c r="P31" s="12"/>
      <c r="Q31" s="13"/>
      <c r="R31" s="19"/>
      <c r="S31" s="48"/>
      <c r="T31" s="14"/>
      <c r="U31" s="15"/>
      <c r="V31" s="14"/>
      <c r="W31" s="15"/>
      <c r="X31" s="14"/>
      <c r="Y31" s="17"/>
    </row>
    <row r="32" spans="1:25" ht="15.75" x14ac:dyDescent="0.25">
      <c r="A32" s="18" t="s">
        <v>14</v>
      </c>
      <c r="B32" s="19"/>
      <c r="C32" s="13">
        <f t="shared" si="20"/>
        <v>0</v>
      </c>
      <c r="D32" s="19">
        <v>0</v>
      </c>
      <c r="E32" s="13">
        <f t="shared" si="21"/>
        <v>0</v>
      </c>
      <c r="F32" s="19"/>
      <c r="G32" s="13">
        <f t="shared" si="22"/>
        <v>0</v>
      </c>
      <c r="H32" s="14"/>
      <c r="I32" s="15">
        <f t="shared" si="19"/>
        <v>0</v>
      </c>
      <c r="J32" s="14">
        <v>0</v>
      </c>
      <c r="K32" s="15">
        <f t="shared" si="23"/>
        <v>0</v>
      </c>
      <c r="L32" s="20">
        <v>0</v>
      </c>
      <c r="M32" s="15">
        <f t="shared" si="24"/>
        <v>0</v>
      </c>
      <c r="N32" s="12"/>
      <c r="O32" s="13"/>
      <c r="P32" s="12"/>
      <c r="Q32" s="13"/>
      <c r="R32" s="19"/>
      <c r="S32" s="48"/>
      <c r="T32" s="14"/>
      <c r="U32" s="15"/>
      <c r="V32" s="14"/>
      <c r="W32" s="15"/>
      <c r="X32" s="14"/>
      <c r="Y32" s="17"/>
    </row>
    <row r="33" spans="1:25" ht="15.75" x14ac:dyDescent="0.25">
      <c r="A33" s="18" t="s">
        <v>13</v>
      </c>
      <c r="B33" s="19">
        <v>-32272</v>
      </c>
      <c r="C33" s="13">
        <f t="shared" si="20"/>
        <v>0.36621124778720893</v>
      </c>
      <c r="D33" s="19">
        <v>-32272</v>
      </c>
      <c r="E33" s="13">
        <f t="shared" si="21"/>
        <v>0.3697186325726331</v>
      </c>
      <c r="F33" s="19">
        <v>436758</v>
      </c>
      <c r="G33" s="13">
        <f t="shared" si="22"/>
        <v>0.25152365546007976</v>
      </c>
      <c r="H33" s="14">
        <v>-24875</v>
      </c>
      <c r="I33" s="15">
        <f t="shared" si="19"/>
        <v>0.41900382367308436</v>
      </c>
      <c r="J33" s="14">
        <v>-24875</v>
      </c>
      <c r="K33" s="15">
        <f t="shared" si="23"/>
        <v>0.42497394632087881</v>
      </c>
      <c r="L33" s="20">
        <v>409538</v>
      </c>
      <c r="M33" s="15">
        <f t="shared" si="24"/>
        <v>0.2249339952754513</v>
      </c>
      <c r="N33" s="12"/>
      <c r="O33" s="13"/>
      <c r="P33" s="12"/>
      <c r="Q33" s="13"/>
      <c r="R33" s="19"/>
      <c r="S33" s="48"/>
      <c r="T33" s="14"/>
      <c r="U33" s="15"/>
      <c r="V33" s="14"/>
      <c r="W33" s="15"/>
      <c r="X33" s="14"/>
      <c r="Y33" s="17"/>
    </row>
    <row r="34" spans="1:25" ht="15.75" x14ac:dyDescent="0.25">
      <c r="A34" s="18" t="s">
        <v>12</v>
      </c>
      <c r="B34" s="19">
        <v>-242</v>
      </c>
      <c r="C34" s="13">
        <f t="shared" si="20"/>
        <v>2.7461304525441422E-3</v>
      </c>
      <c r="D34" s="19">
        <v>-242</v>
      </c>
      <c r="E34" s="13">
        <f t="shared" si="21"/>
        <v>2.7724314911557143E-3</v>
      </c>
      <c r="F34" s="19">
        <v>21103</v>
      </c>
      <c r="G34" s="13">
        <f t="shared" si="22"/>
        <v>1.2152962741779344E-2</v>
      </c>
      <c r="H34" s="14">
        <v>-1076</v>
      </c>
      <c r="I34" s="15">
        <f t="shared" si="19"/>
        <v>1.8124547307426686E-2</v>
      </c>
      <c r="J34" s="14">
        <v>-1076</v>
      </c>
      <c r="K34" s="15">
        <f t="shared" si="23"/>
        <v>1.8382792612714194E-2</v>
      </c>
      <c r="L34" s="20">
        <v>19464</v>
      </c>
      <c r="M34" s="15">
        <f t="shared" si="24"/>
        <v>1.0690376189856335E-2</v>
      </c>
      <c r="N34" s="12"/>
      <c r="O34" s="13"/>
      <c r="P34" s="12"/>
      <c r="Q34" s="13"/>
      <c r="R34" s="19"/>
      <c r="S34" s="48"/>
      <c r="T34" s="14"/>
      <c r="U34" s="15"/>
      <c r="V34" s="14"/>
      <c r="W34" s="15"/>
      <c r="X34" s="14"/>
      <c r="Y34" s="17"/>
    </row>
    <row r="35" spans="1:25" ht="15.75" x14ac:dyDescent="0.25">
      <c r="A35" s="18" t="s">
        <v>11</v>
      </c>
      <c r="B35" s="19">
        <v>-15320</v>
      </c>
      <c r="C35" s="13">
        <f t="shared" si="20"/>
        <v>0.17384594435114156</v>
      </c>
      <c r="D35" s="19">
        <v>-15320</v>
      </c>
      <c r="E35" s="13">
        <f t="shared" si="21"/>
        <v>0.17551095225002292</v>
      </c>
      <c r="F35" s="19">
        <v>56567</v>
      </c>
      <c r="G35" s="13">
        <f t="shared" si="22"/>
        <v>3.2576251879554194E-2</v>
      </c>
      <c r="H35" s="14">
        <v>-11754</v>
      </c>
      <c r="I35" s="15">
        <f t="shared" si="19"/>
        <v>0.19798878164636918</v>
      </c>
      <c r="J35" s="14">
        <v>-11754</v>
      </c>
      <c r="K35" s="15">
        <f t="shared" si="23"/>
        <v>0.20080979960022552</v>
      </c>
      <c r="L35" s="20">
        <v>55133</v>
      </c>
      <c r="M35" s="15">
        <f t="shared" si="24"/>
        <v>3.0281160628614332E-2</v>
      </c>
      <c r="N35" s="12"/>
      <c r="O35" s="13"/>
      <c r="P35" s="12"/>
      <c r="Q35" s="13"/>
      <c r="R35" s="19"/>
      <c r="S35" s="48"/>
      <c r="T35" s="14"/>
      <c r="U35" s="15"/>
      <c r="V35" s="14"/>
      <c r="W35" s="15"/>
      <c r="X35" s="14"/>
      <c r="Y35" s="17"/>
    </row>
    <row r="36" spans="1:25" ht="15.75" x14ac:dyDescent="0.25">
      <c r="A36" s="18" t="s">
        <v>10</v>
      </c>
      <c r="B36" s="19">
        <v>-15929</v>
      </c>
      <c r="C36" s="13">
        <f t="shared" si="20"/>
        <v>0.18075666106849439</v>
      </c>
      <c r="D36" s="19">
        <v>-15929</v>
      </c>
      <c r="E36" s="13">
        <f t="shared" si="21"/>
        <v>0.1824878562918156</v>
      </c>
      <c r="F36" s="19">
        <v>71215</v>
      </c>
      <c r="G36" s="13">
        <f t="shared" si="22"/>
        <v>4.1011858108127561E-2</v>
      </c>
      <c r="H36" s="14">
        <v>-9157</v>
      </c>
      <c r="I36" s="15">
        <f t="shared" si="19"/>
        <v>0.15424394023615814</v>
      </c>
      <c r="J36" s="14">
        <v>-9157</v>
      </c>
      <c r="K36" s="15">
        <f t="shared" si="23"/>
        <v>0.15644166538533819</v>
      </c>
      <c r="L36" s="20">
        <v>65511</v>
      </c>
      <c r="M36" s="15">
        <f t="shared" si="24"/>
        <v>3.5981156729021704E-2</v>
      </c>
      <c r="N36" s="12"/>
      <c r="O36" s="13"/>
      <c r="P36" s="12"/>
      <c r="Q36" s="13"/>
      <c r="R36" s="19"/>
      <c r="S36" s="48"/>
      <c r="T36" s="14"/>
      <c r="U36" s="15"/>
      <c r="V36" s="14"/>
      <c r="W36" s="15"/>
      <c r="X36" s="14"/>
      <c r="Y36" s="17"/>
    </row>
    <row r="37" spans="1:25" ht="15.75" x14ac:dyDescent="0.25">
      <c r="A37" s="18" t="s">
        <v>9</v>
      </c>
      <c r="B37" s="19">
        <v>-3874</v>
      </c>
      <c r="C37" s="13">
        <f t="shared" si="20"/>
        <v>4.396078253370251E-2</v>
      </c>
      <c r="D37" s="19">
        <v>-3874</v>
      </c>
      <c r="E37" s="13">
        <f t="shared" si="21"/>
        <v>4.438181651544313E-2</v>
      </c>
      <c r="F37" s="19">
        <v>22057</v>
      </c>
      <c r="G37" s="13">
        <f t="shared" si="22"/>
        <v>1.2702359815923187E-2</v>
      </c>
      <c r="H37" s="14">
        <v>-2313</v>
      </c>
      <c r="I37" s="15">
        <f t="shared" si="19"/>
        <v>3.896103896103896E-2</v>
      </c>
      <c r="J37" s="14">
        <v>-2313</v>
      </c>
      <c r="K37" s="15">
        <f t="shared" si="23"/>
        <v>3.951617036543488E-2</v>
      </c>
      <c r="L37" s="20">
        <v>23618</v>
      </c>
      <c r="M37" s="15">
        <f t="shared" si="24"/>
        <v>1.2971912497535293E-2</v>
      </c>
      <c r="N37" s="12"/>
      <c r="O37" s="13"/>
      <c r="P37" s="12"/>
      <c r="Q37" s="13"/>
      <c r="R37" s="19"/>
      <c r="S37" s="48"/>
      <c r="T37" s="14"/>
      <c r="U37" s="15"/>
      <c r="V37" s="14"/>
      <c r="W37" s="15"/>
      <c r="X37" s="14"/>
      <c r="Y37" s="17"/>
    </row>
    <row r="38" spans="1:25" ht="15.75" x14ac:dyDescent="0.25">
      <c r="A38" s="18" t="s">
        <v>8</v>
      </c>
      <c r="B38" s="19"/>
      <c r="C38" s="13">
        <f t="shared" si="20"/>
        <v>0</v>
      </c>
      <c r="D38" s="19">
        <v>0</v>
      </c>
      <c r="E38" s="13">
        <f t="shared" si="21"/>
        <v>0</v>
      </c>
      <c r="F38" s="19">
        <v>170129</v>
      </c>
      <c r="G38" s="13">
        <f t="shared" si="22"/>
        <v>9.7975235667733404E-2</v>
      </c>
      <c r="H38" s="14"/>
      <c r="I38" s="15">
        <f t="shared" si="19"/>
        <v>0</v>
      </c>
      <c r="J38" s="14">
        <v>0</v>
      </c>
      <c r="K38" s="15">
        <f t="shared" si="23"/>
        <v>0</v>
      </c>
      <c r="L38" s="20">
        <v>159056</v>
      </c>
      <c r="M38" s="15">
        <f t="shared" si="24"/>
        <v>8.73596627236842E-2</v>
      </c>
      <c r="N38" s="12"/>
      <c r="O38" s="13"/>
      <c r="P38" s="12"/>
      <c r="Q38" s="13"/>
      <c r="R38" s="19"/>
      <c r="S38" s="48"/>
      <c r="T38" s="14"/>
      <c r="U38" s="15"/>
      <c r="V38" s="14"/>
      <c r="W38" s="15"/>
      <c r="X38" s="14"/>
      <c r="Y38" s="17"/>
    </row>
    <row r="39" spans="1:25" ht="15.75" x14ac:dyDescent="0.25">
      <c r="A39" s="18" t="s">
        <v>7</v>
      </c>
      <c r="B39" s="19"/>
      <c r="C39" s="13">
        <f t="shared" si="20"/>
        <v>0</v>
      </c>
      <c r="D39" s="19">
        <v>0</v>
      </c>
      <c r="E39" s="13">
        <f t="shared" si="21"/>
        <v>0</v>
      </c>
      <c r="F39" s="19"/>
      <c r="G39" s="13">
        <f t="shared" si="22"/>
        <v>0</v>
      </c>
      <c r="H39" s="14"/>
      <c r="I39" s="15">
        <f t="shared" si="19"/>
        <v>0</v>
      </c>
      <c r="J39" s="14">
        <v>0</v>
      </c>
      <c r="K39" s="15">
        <f t="shared" si="23"/>
        <v>0</v>
      </c>
      <c r="L39" s="20">
        <v>0</v>
      </c>
      <c r="M39" s="15">
        <f t="shared" si="24"/>
        <v>0</v>
      </c>
      <c r="N39" s="12"/>
      <c r="O39" s="13"/>
      <c r="P39" s="12"/>
      <c r="Q39" s="13"/>
      <c r="R39" s="19"/>
      <c r="S39" s="48"/>
      <c r="T39" s="14"/>
      <c r="U39" s="15"/>
      <c r="V39" s="14"/>
      <c r="W39" s="15"/>
      <c r="X39" s="14"/>
      <c r="Y39" s="17"/>
    </row>
    <row r="40" spans="1:25" ht="15.75" x14ac:dyDescent="0.25">
      <c r="A40" s="18" t="s">
        <v>6</v>
      </c>
      <c r="B40" s="19">
        <v>-1424</v>
      </c>
      <c r="C40" s="13">
        <f t="shared" si="20"/>
        <v>1.6159048613317597E-2</v>
      </c>
      <c r="D40" s="19">
        <v>-1424</v>
      </c>
      <c r="E40" s="13">
        <f t="shared" si="21"/>
        <v>1.6313811749610486E-2</v>
      </c>
      <c r="F40" s="19">
        <v>189</v>
      </c>
      <c r="G40" s="13">
        <f t="shared" si="22"/>
        <v>1.0884281657566678E-4</v>
      </c>
      <c r="H40" s="14">
        <v>-392</v>
      </c>
      <c r="I40" s="15">
        <f t="shared" si="19"/>
        <v>6.6029949298431791E-3</v>
      </c>
      <c r="J40" s="14">
        <v>-392</v>
      </c>
      <c r="K40" s="15">
        <f t="shared" si="23"/>
        <v>6.6970768626245028E-3</v>
      </c>
      <c r="L40" s="20">
        <v>110</v>
      </c>
      <c r="M40" s="15">
        <f t="shared" si="24"/>
        <v>6.0416223843207817E-5</v>
      </c>
      <c r="N40" s="12"/>
      <c r="O40" s="13"/>
      <c r="P40" s="12"/>
      <c r="Q40" s="13"/>
      <c r="R40" s="19"/>
      <c r="S40" s="49"/>
      <c r="T40" s="14"/>
      <c r="U40" s="15"/>
      <c r="V40" s="14"/>
      <c r="W40" s="15"/>
      <c r="X40" s="14"/>
      <c r="Y40" s="17"/>
    </row>
    <row r="41" spans="1:25" ht="15.75" x14ac:dyDescent="0.25">
      <c r="A41" s="18" t="s">
        <v>5</v>
      </c>
      <c r="B41" s="19">
        <v>-11759</v>
      </c>
      <c r="C41" s="13">
        <f t="shared" si="20"/>
        <v>0.13343697517134948</v>
      </c>
      <c r="D41" s="19">
        <v>-10923</v>
      </c>
      <c r="E41" s="13">
        <f t="shared" si="21"/>
        <v>0.12513747594171021</v>
      </c>
      <c r="F41" s="19">
        <v>289599</v>
      </c>
      <c r="G41" s="13">
        <f t="shared" si="22"/>
        <v>0.16677656527775939</v>
      </c>
      <c r="H41" s="14">
        <v>-13508</v>
      </c>
      <c r="I41" s="15">
        <f>H41/$H$42</f>
        <v>0.22753381508245321</v>
      </c>
      <c r="J41" s="14">
        <v>-12674</v>
      </c>
      <c r="K41" s="15">
        <f t="shared" si="23"/>
        <v>0.21652742897169119</v>
      </c>
      <c r="L41" s="20">
        <v>303954</v>
      </c>
      <c r="M41" s="15">
        <f t="shared" si="24"/>
        <v>0.166943208200349</v>
      </c>
      <c r="N41" s="12"/>
      <c r="O41" s="13"/>
      <c r="P41" s="12"/>
      <c r="Q41" s="13"/>
      <c r="R41" s="19"/>
      <c r="S41" s="48"/>
      <c r="T41" s="14"/>
      <c r="U41" s="15"/>
      <c r="V41" s="14"/>
      <c r="W41" s="15"/>
      <c r="X41" s="14"/>
      <c r="Y41" s="17"/>
    </row>
    <row r="42" spans="1:25" ht="15.75" x14ac:dyDescent="0.25">
      <c r="A42" s="21" t="s">
        <v>0</v>
      </c>
      <c r="B42" s="22">
        <f>SUM(B30:B41)</f>
        <v>-88124</v>
      </c>
      <c r="C42" s="23">
        <f>SUM(C30:C41)</f>
        <v>1</v>
      </c>
      <c r="D42" s="22">
        <f>SUM(D30:D41)</f>
        <v>-87288</v>
      </c>
      <c r="E42" s="23">
        <f>SUM(E30:E41)</f>
        <v>1</v>
      </c>
      <c r="F42" s="22">
        <f>SUM(F30:F41)</f>
        <v>1736449</v>
      </c>
      <c r="G42" s="23">
        <v>1</v>
      </c>
      <c r="H42" s="24">
        <f t="shared" ref="H42:M42" si="25">SUM(H30:H41)</f>
        <v>-59367</v>
      </c>
      <c r="I42" s="25">
        <f t="shared" si="25"/>
        <v>1</v>
      </c>
      <c r="J42" s="24">
        <f t="shared" si="25"/>
        <v>-58533</v>
      </c>
      <c r="K42" s="25">
        <f t="shared" si="25"/>
        <v>1</v>
      </c>
      <c r="L42" s="26">
        <f t="shared" si="25"/>
        <v>1820703</v>
      </c>
      <c r="M42" s="25">
        <f t="shared" si="25"/>
        <v>1</v>
      </c>
      <c r="N42" s="12"/>
      <c r="O42" s="13"/>
      <c r="P42" s="12"/>
      <c r="Q42" s="13"/>
      <c r="R42" s="22"/>
      <c r="S42" s="50"/>
      <c r="T42" s="14"/>
      <c r="U42" s="15"/>
      <c r="V42" s="14"/>
      <c r="W42" s="15"/>
      <c r="X42" s="14"/>
      <c r="Y42" s="17"/>
    </row>
    <row r="43" spans="1:25" ht="15.75" x14ac:dyDescent="0.25">
      <c r="A43" s="28"/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12"/>
      <c r="O43" s="30"/>
      <c r="P43" s="29"/>
      <c r="Q43" s="30"/>
      <c r="R43" s="29"/>
      <c r="S43" s="30"/>
      <c r="T43" s="29"/>
      <c r="U43" s="30"/>
      <c r="V43" s="29"/>
      <c r="W43" s="30"/>
      <c r="X43" s="29"/>
      <c r="Y43" s="30"/>
    </row>
    <row r="44" spans="1:25" ht="15.75" x14ac:dyDescent="0.25">
      <c r="A44" s="51" t="s">
        <v>4</v>
      </c>
      <c r="B44" s="12">
        <v>-75771</v>
      </c>
      <c r="C44" s="13">
        <f t="shared" ref="C44:C45" si="26">B44/$B$19</f>
        <v>0.85982252280876947</v>
      </c>
      <c r="D44" s="12">
        <v>-75771</v>
      </c>
      <c r="E44" s="32">
        <f>D44/$D$23</f>
        <v>0.86805746494363489</v>
      </c>
      <c r="F44" s="33">
        <v>1541727.7607200001</v>
      </c>
      <c r="G44" s="32">
        <f>F44/$F$23</f>
        <v>0.88786239084476426</v>
      </c>
      <c r="H44" s="14">
        <v>-53113</v>
      </c>
      <c r="I44" s="15">
        <f>H44/$H$46</f>
        <v>0.89465527986928761</v>
      </c>
      <c r="J44" s="14">
        <v>-53113</v>
      </c>
      <c r="K44" s="15">
        <f>J44/$J$46</f>
        <v>0.9074026617463653</v>
      </c>
      <c r="L44" s="35">
        <v>1615516.5889399999</v>
      </c>
      <c r="M44" s="15">
        <f>L44/$L$46</f>
        <v>0.88730374418013258</v>
      </c>
      <c r="N44" s="12"/>
      <c r="O44" s="32"/>
      <c r="P44" s="12"/>
      <c r="Q44" s="32"/>
      <c r="R44" s="33"/>
      <c r="S44" s="32"/>
      <c r="T44" s="14"/>
      <c r="U44" s="34"/>
      <c r="V44" s="14"/>
      <c r="W44" s="34"/>
      <c r="X44" s="14"/>
      <c r="Y44" s="17"/>
    </row>
    <row r="45" spans="1:25" ht="15.75" x14ac:dyDescent="0.25">
      <c r="A45" s="52" t="s">
        <v>3</v>
      </c>
      <c r="B45" s="19">
        <v>-12353</v>
      </c>
      <c r="C45" s="13">
        <f t="shared" si="26"/>
        <v>0.14017747719123053</v>
      </c>
      <c r="D45" s="19">
        <v>-11517</v>
      </c>
      <c r="E45" s="32">
        <f>D45/$D$23</f>
        <v>0.13194253505636513</v>
      </c>
      <c r="F45" s="37">
        <v>194721.23927999998</v>
      </c>
      <c r="G45" s="32">
        <f>F45/$F$23</f>
        <v>0.11213760915523575</v>
      </c>
      <c r="H45" s="14">
        <v>-6254</v>
      </c>
      <c r="I45" s="15">
        <f>H45/$H$46</f>
        <v>0.10534472013071235</v>
      </c>
      <c r="J45" s="14">
        <v>-5420</v>
      </c>
      <c r="K45" s="15">
        <f>J45/$J$46</f>
        <v>9.2597338253634698E-2</v>
      </c>
      <c r="L45" s="38">
        <v>205186.41106000001</v>
      </c>
      <c r="M45" s="15">
        <f>L45/$L$46</f>
        <v>0.11269625581986739</v>
      </c>
      <c r="N45" s="12"/>
      <c r="O45" s="32"/>
      <c r="P45" s="12"/>
      <c r="Q45" s="32"/>
      <c r="R45" s="37"/>
      <c r="S45" s="49"/>
      <c r="T45" s="14"/>
      <c r="U45" s="34"/>
      <c r="V45" s="14"/>
      <c r="W45" s="34"/>
      <c r="X45" s="14"/>
      <c r="Y45" s="17"/>
    </row>
    <row r="46" spans="1:25" ht="15.75" x14ac:dyDescent="0.25">
      <c r="A46" s="53" t="s">
        <v>0</v>
      </c>
      <c r="B46" s="40">
        <f>SUM(B44:B45)</f>
        <v>-88124</v>
      </c>
      <c r="C46" s="23">
        <f>SUM(C44:C45)</f>
        <v>1</v>
      </c>
      <c r="D46" s="40">
        <f t="shared" ref="D46:G46" si="27">SUM(D44:D45)</f>
        <v>-87288</v>
      </c>
      <c r="E46" s="41">
        <f t="shared" si="27"/>
        <v>1</v>
      </c>
      <c r="F46" s="40">
        <f t="shared" si="27"/>
        <v>1736449</v>
      </c>
      <c r="G46" s="41">
        <f t="shared" si="27"/>
        <v>1</v>
      </c>
      <c r="H46" s="24">
        <f>SUM(H44:H45)</f>
        <v>-59367</v>
      </c>
      <c r="I46" s="42">
        <f>SUM(I44:I45)</f>
        <v>1</v>
      </c>
      <c r="J46" s="24">
        <f>SUM(J44:J45)</f>
        <v>-58533</v>
      </c>
      <c r="K46" s="42">
        <v>1</v>
      </c>
      <c r="L46" s="43">
        <f>SUM(L44:L45)</f>
        <v>1820703</v>
      </c>
      <c r="M46" s="42">
        <v>1</v>
      </c>
      <c r="N46" s="12"/>
      <c r="O46" s="32"/>
      <c r="P46" s="12"/>
      <c r="Q46" s="32"/>
      <c r="R46" s="54"/>
      <c r="S46" s="41"/>
      <c r="T46" s="14"/>
      <c r="U46" s="34"/>
      <c r="V46" s="14"/>
      <c r="W46" s="34"/>
      <c r="X46" s="14"/>
      <c r="Y46" s="17"/>
    </row>
    <row r="47" spans="1:25" ht="15.75" x14ac:dyDescent="0.25">
      <c r="A47" s="44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</row>
    <row r="48" spans="1:25" ht="15.75" x14ac:dyDescent="0.25">
      <c r="A48" s="31" t="s">
        <v>2</v>
      </c>
      <c r="B48" s="12">
        <v>-74699</v>
      </c>
      <c r="C48" s="32">
        <f>B48/$B$27</f>
        <v>0.8476578457627888</v>
      </c>
      <c r="D48" s="12">
        <v>-74699</v>
      </c>
      <c r="E48" s="32">
        <f>D48/$D$27</f>
        <v>0.85577628081752355</v>
      </c>
      <c r="F48" s="33">
        <v>1255429</v>
      </c>
      <c r="G48" s="32">
        <f>F48/$F$27</f>
        <v>0.72298639349615224</v>
      </c>
      <c r="H48" s="14">
        <v>-44391</v>
      </c>
      <c r="I48" s="15">
        <f>H48/$H$50</f>
        <v>0.7477386426802769</v>
      </c>
      <c r="J48" s="14">
        <v>-44391</v>
      </c>
      <c r="K48" s="15">
        <f>J48/$J$50</f>
        <v>0.75839270155297012</v>
      </c>
      <c r="L48" s="35">
        <v>1338119</v>
      </c>
      <c r="M48" s="15">
        <f>L48/$L$50</f>
        <v>0.73494633666226727</v>
      </c>
      <c r="N48" s="12"/>
      <c r="O48" s="32"/>
      <c r="P48" s="12"/>
      <c r="Q48" s="32"/>
      <c r="R48" s="33"/>
      <c r="S48" s="32"/>
      <c r="T48" s="14"/>
      <c r="U48" s="34"/>
      <c r="V48" s="14"/>
      <c r="W48" s="34"/>
      <c r="X48" s="14"/>
      <c r="Y48" s="17"/>
    </row>
    <row r="49" spans="1:25" ht="15.75" x14ac:dyDescent="0.25">
      <c r="A49" s="36" t="s">
        <v>1</v>
      </c>
      <c r="B49" s="19">
        <v>-13425</v>
      </c>
      <c r="C49" s="32">
        <f>B49/$B$27</f>
        <v>0.1523421542372112</v>
      </c>
      <c r="D49" s="19">
        <v>-12589</v>
      </c>
      <c r="E49" s="32">
        <f>D49/$D$27</f>
        <v>0.1442237191824764</v>
      </c>
      <c r="F49" s="37">
        <v>481020</v>
      </c>
      <c r="G49" s="32">
        <f>F49/$F$27</f>
        <v>0.27701360650384782</v>
      </c>
      <c r="H49" s="14">
        <v>-14976</v>
      </c>
      <c r="I49" s="15">
        <f>H49/$H$50</f>
        <v>0.2522613573197231</v>
      </c>
      <c r="J49" s="14">
        <v>-14142</v>
      </c>
      <c r="K49" s="15">
        <f>J49/$J$50</f>
        <v>0.24160729844702988</v>
      </c>
      <c r="L49" s="38">
        <v>482584</v>
      </c>
      <c r="M49" s="15">
        <f>L49/$L$50</f>
        <v>0.26505366333773273</v>
      </c>
      <c r="N49" s="12"/>
      <c r="O49" s="32"/>
      <c r="P49" s="12"/>
      <c r="Q49" s="32"/>
      <c r="R49" s="37"/>
      <c r="S49" s="49"/>
      <c r="T49" s="14"/>
      <c r="U49" s="34"/>
      <c r="V49" s="14"/>
      <c r="W49" s="34"/>
      <c r="X49" s="14"/>
      <c r="Y49" s="17"/>
    </row>
    <row r="50" spans="1:25" ht="15.75" x14ac:dyDescent="0.25">
      <c r="A50" s="39" t="s">
        <v>0</v>
      </c>
      <c r="B50" s="40">
        <f t="shared" ref="B50:G50" si="28">SUM(B48:B49)</f>
        <v>-88124</v>
      </c>
      <c r="C50" s="23">
        <f t="shared" si="28"/>
        <v>1</v>
      </c>
      <c r="D50" s="40">
        <f t="shared" si="28"/>
        <v>-87288</v>
      </c>
      <c r="E50" s="41">
        <f t="shared" si="28"/>
        <v>1</v>
      </c>
      <c r="F50" s="40">
        <f t="shared" si="28"/>
        <v>1736449</v>
      </c>
      <c r="G50" s="41">
        <f t="shared" si="28"/>
        <v>1</v>
      </c>
      <c r="H50" s="24">
        <f>SUM(H48:H49)</f>
        <v>-59367</v>
      </c>
      <c r="I50" s="42">
        <f t="shared" ref="I50" si="29">SUM(I48:I49)</f>
        <v>1</v>
      </c>
      <c r="J50" s="24">
        <f>SUM(J48:J49)</f>
        <v>-58533</v>
      </c>
      <c r="K50" s="42">
        <v>1</v>
      </c>
      <c r="L50" s="47">
        <f>SUM(L48:L49)</f>
        <v>1820703</v>
      </c>
      <c r="M50" s="42">
        <v>1</v>
      </c>
      <c r="N50" s="12"/>
      <c r="O50" s="32"/>
      <c r="P50" s="12"/>
      <c r="Q50" s="32"/>
      <c r="R50" s="54"/>
      <c r="S50" s="41"/>
      <c r="T50" s="14"/>
      <c r="U50" s="34"/>
      <c r="V50" s="14"/>
      <c r="W50" s="34"/>
      <c r="X50" s="14"/>
      <c r="Y50" s="17"/>
    </row>
  </sheetData>
  <dataValidations count="1">
    <dataValidation type="list" allowBlank="1" showInputMessage="1" showErrorMessage="1" sqref="A29 A6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30.6.2020</vt:lpstr>
      <vt:lpstr>'פרסום תשואה 30.6.2020'!Print_Area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nili.ronkin@gmail.com</cp:lastModifiedBy>
  <dcterms:created xsi:type="dcterms:W3CDTF">2016-08-10T06:34:50Z</dcterms:created>
  <dcterms:modified xsi:type="dcterms:W3CDTF">2021-08-16T10:42:12Z</dcterms:modified>
</cp:coreProperties>
</file>